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465" activeTab="0"/>
  </bookViews>
  <sheets>
    <sheet name="revenue &amp; welfare" sheetId="1" r:id="rId1"/>
    <sheet name="jails visits details" sheetId="2" r:id="rId2"/>
    <sheet name="state prisons visits detail" sheetId="3" r:id="rId3"/>
    <sheet name="federal prisons visits details" sheetId="4" r:id="rId4"/>
  </sheets>
  <definedNames/>
  <calcPr fullCalcOnLoad="1"/>
</workbook>
</file>

<file path=xl/sharedStrings.xml><?xml version="1.0" encoding="utf-8"?>
<sst xmlns="http://schemas.openxmlformats.org/spreadsheetml/2006/main" count="285" uniqueCount="189">
  <si>
    <t>had visit, not counting a visit from a lawyer</t>
  </si>
  <si>
    <t>--------------------------------------------------------------</t>
  </si>
  <si>
    <t xml:space="preserve">             | Proportion   Std. Err.     [95% Conf. Interval]</t>
  </si>
  <si>
    <t>-------------+------------------------------------------------</t>
  </si>
  <si>
    <t>novisits     |</t>
  </si>
  <si>
    <t xml:space="preserve">. </t>
  </si>
  <si>
    <t>Proportion</t>
  </si>
  <si>
    <t>Std. Err.</t>
  </si>
  <si>
    <t>[95% Conf.</t>
  </si>
  <si>
    <t>Interval]</t>
  </si>
  <si>
    <t>novisits</t>
  </si>
  <si>
    <t>visits       |</t>
  </si>
  <si>
    <t>visits</t>
  </si>
  <si>
    <t>. prop timeincat [pw=fw]</t>
  </si>
  <si>
    <t>Proportion estimation               Number of obs    =    6942</t>
  </si>
  <si>
    <t>timeincat    |</t>
  </si>
  <si>
    <t>timeincat</t>
  </si>
  <si>
    <t xml:space="preserve">           0 |   .0015149   .0004528      .0006272    .0024026</t>
  </si>
  <si>
    <t xml:space="preserve">           7 |   .1282385   .0045324      .1193536    .1371234</t>
  </si>
  <si>
    <t xml:space="preserve">          14 |   .0880407   .0037778      .0806351    .0954463</t>
  </si>
  <si>
    <t xml:space="preserve">          21 |   .0767048   .0036094      .0696292    .0837803</t>
  </si>
  <si>
    <t xml:space="preserve">          30 |   .0703763   .0034641      .0635856    .0771669</t>
  </si>
  <si>
    <t xml:space="preserve">          60 |   .1652789   .0049258      .1556229    .1749349</t>
  </si>
  <si>
    <t xml:space="preserve">          90 |   .1066476    .004176      .0984614    .1148339</t>
  </si>
  <si>
    <t>. . prop novisits if timein&gt;30 &amp; timein!=.  [pw=fw]</t>
  </si>
  <si>
    <t>Proportion estimation               Number of obs    =    4109</t>
  </si>
  <si>
    <t xml:space="preserve">           0 |   .6097155   .0085609      .5929315    .6264995</t>
  </si>
  <si>
    <t xml:space="preserve">           1 |   .3902845   .0085609      .3735005    .4070685</t>
  </si>
  <si>
    <t>. prop visits if visits&lt;97 &amp; timein&gt;30 &amp; timein!=. [pw=fw]</t>
  </si>
  <si>
    <t>Proportion estimation               Number of obs    =    2504</t>
  </si>
  <si>
    <t xml:space="preserve">           1 |   .1946356   .0089566      .1770726    .2121986</t>
  </si>
  <si>
    <t xml:space="preserve">           2 |   .1830155   .0090692      .1652316    .2007994</t>
  </si>
  <si>
    <t xml:space="preserve">           3 |   .1039901    .006704      .0908442     .117136</t>
  </si>
  <si>
    <t xml:space="preserve">           4 |    .220888   .0094022       .202451     .239325</t>
  </si>
  <si>
    <t xml:space="preserve">           5 |   .0474793   .0046846      .0382932    .0566655</t>
  </si>
  <si>
    <t xml:space="preserve">           6 |   .0281442   .0034808      .0213187    .0349697</t>
  </si>
  <si>
    <t xml:space="preserve">           7 |   .0147726   .0026221      .0096309    .0199144</t>
  </si>
  <si>
    <t xml:space="preserve">           8 |   .1031691   .0068484      .0897399    .1165983</t>
  </si>
  <si>
    <t xml:space="preserve">           9 |   .0072077   .0018567      .0035668    .0108486</t>
  </si>
  <si>
    <t xml:space="preserve">          10 |   .0254928   .0034379      .0187513    .0322343</t>
  </si>
  <si>
    <t xml:space="preserve">          11 |   .0011787   .0007056     -.0002049    .0025622</t>
  </si>
  <si>
    <t xml:space="preserve">          12 |   .0254601   .0034679      .0186599    .0322604</t>
  </si>
  <si>
    <t xml:space="preserve">          13 |   .0021884   .0010051      .0002174    .0041594</t>
  </si>
  <si>
    <t xml:space="preserve">          14 |   .0001307   .0001307     -.0001256    .0003869</t>
  </si>
  <si>
    <t xml:space="preserve">          15 |   .0099284   .0022359      .0055441    .0143128</t>
  </si>
  <si>
    <t xml:space="preserve">          16 |   .0056921   .0015911       .002572    .0088122</t>
  </si>
  <si>
    <t xml:space="preserve">          17 |   .0005259   .0005259     -.0005053    .0015572</t>
  </si>
  <si>
    <t xml:space="preserve">          18 |   .0008703   .0004546     -.0000211    .0017616</t>
  </si>
  <si>
    <t xml:space="preserve">          19 |   .0005017   .0005016      -.000482    .0014853</t>
  </si>
  <si>
    <t xml:space="preserve">          20 |    .008896   .0019888      .0049961    .0127958</t>
  </si>
  <si>
    <t xml:space="preserve">          21 |   .0004738   .0004738     -.0004553    .0014029</t>
  </si>
  <si>
    <t xml:space="preserve">          23 |   .0001447   .0001448     -.0001392    .0004287</t>
  </si>
  <si>
    <t xml:space="preserve">          24 |     .00075   .0004453     -.0001232    .0016232</t>
  </si>
  <si>
    <t xml:space="preserve">          25 |   .0019565   .0009445      .0001044    .0038086</t>
  </si>
  <si>
    <t xml:space="preserve">          26 |   .0009457   .0006694     -.0003669    .0022584</t>
  </si>
  <si>
    <t xml:space="preserve">          27 |   .0001222   .0001222     -.0001175    .0003619</t>
  </si>
  <si>
    <t xml:space="preserve">          30 |     .00578   .0016339      .0025761    .0089838</t>
  </si>
  <si>
    <t xml:space="preserve">          32 |   .0004606   .0004606     -.0004426    .0013637</t>
  </si>
  <si>
    <t xml:space="preserve">          35 |   .0001629    .000163     -.0001567    .0004826</t>
  </si>
  <si>
    <t xml:space="preserve">          36 |   .0011583   .0007385     -.0002899    .0026064</t>
  </si>
  <si>
    <t xml:space="preserve">          50 |   .0038782   .0020914     -.0002228    .0079792</t>
  </si>
  <si>
    <t>Proportion estimation               Number of obs    =   14499</t>
  </si>
  <si>
    <t xml:space="preserve">          30 |   .0320605    .001536      .0290497    .0350714</t>
  </si>
  <si>
    <t xml:space="preserve">          60 |   .0340761   .0015993      .0309412     .037211</t>
  </si>
  <si>
    <t xml:space="preserve">          90 |    .034863   .0016311      .0316658    .0380601</t>
  </si>
  <si>
    <t>. prop novisits if timein&gt;30 &amp; timein!=.  [pw=fw]</t>
  </si>
  <si>
    <t>Proportion estimation               Number of obs    =   12721</t>
  </si>
  <si>
    <t xml:space="preserve">           0 |   .3154624   .0043611       .306914    .3240108</t>
  </si>
  <si>
    <t xml:space="preserve">           1 |   .6845376   .0043611      .6759892     .693086</t>
  </si>
  <si>
    <t>Proportion estimation               Number of obs    =    4136</t>
  </si>
  <si>
    <t xml:space="preserve">           1 |   .4375969   .0082675      .4213882    .4538056</t>
  </si>
  <si>
    <t xml:space="preserve">           2 |   .2394112   .0070855      .2255197    .2533026</t>
  </si>
  <si>
    <t xml:space="preserve">           3 |   .0984084   .0049604      .0886833    .1081334</t>
  </si>
  <si>
    <t xml:space="preserve">           4 |   .1350826   .0056848      .1239375    .1462278</t>
  </si>
  <si>
    <t xml:space="preserve">           5 |   .0233632   .0024801      .0185009    .0282256</t>
  </si>
  <si>
    <t xml:space="preserve">           6 |    .019101   .0022701      .0146504    .0235516</t>
  </si>
  <si>
    <t xml:space="preserve">           7 |   .0102503   .0016594       .006997    .0135037</t>
  </si>
  <si>
    <t xml:space="preserve">           8 |   .0203115   .0023474      .0157093    .0249136</t>
  </si>
  <si>
    <t xml:space="preserve">           9 |   .0026953   .0008712      .0009873    .0044032</t>
  </si>
  <si>
    <t xml:space="preserve">          10 |   .0028819   .0008644      .0011872    .0045766</t>
  </si>
  <si>
    <t xml:space="preserve">          11 |   .0003248   .0003248      -.000312    .0009616</t>
  </si>
  <si>
    <t xml:space="preserve">          12 |   .0045593   .0011234      .0023568    .0067618</t>
  </si>
  <si>
    <t xml:space="preserve">          14 |    .000279    .000279      -.000268     .000826</t>
  </si>
  <si>
    <t xml:space="preserve">          15 |   .0011812   .0005565      .0000902    .0022721</t>
  </si>
  <si>
    <t xml:space="preserve">          16 |   .0011015   .0005945     -.0000641     .002267</t>
  </si>
  <si>
    <t xml:space="preserve">          17 |   .0005577   .0003945     -.0002157    .0013311</t>
  </si>
  <si>
    <t xml:space="preserve">          18 |   .0003231    .000323     -.0003103    .0009564</t>
  </si>
  <si>
    <t xml:space="preserve">          20 |    .000849   .0004905     -.0001125    .0018106</t>
  </si>
  <si>
    <t xml:space="preserve">          25 |   .0002839   .0002839     -.0002727    .0008404</t>
  </si>
  <si>
    <t xml:space="preserve">          30 |   .0000775   .0000775     -.0000745    .0002295</t>
  </si>
  <si>
    <t xml:space="preserve">          40 |   .0006927   .0004905     -.0002689    .0016543</t>
  </si>
  <si>
    <t xml:space="preserve">          44 |   .0000769   .0000769     -.0000739    .0002276</t>
  </si>
  <si>
    <t xml:space="preserve">          48 |   .0002896   .0002896     -.0002781    .0008573</t>
  </si>
  <si>
    <t xml:space="preserve">          50 |   .0003015   .0003015     -.0002896    .0008925</t>
  </si>
  <si>
    <t>incarcerated for more than 30 days</t>
  </si>
  <si>
    <t>if visited, average number of visits over past month</t>
  </si>
  <si>
    <t>local jails</t>
  </si>
  <si>
    <t>state prisons</t>
  </si>
  <si>
    <t>total prisoner population (year-end 2009)</t>
  </si>
  <si>
    <t>federal prisons</t>
  </si>
  <si>
    <t>Proportion estimation               Number of obs    =    3271</t>
  </si>
  <si>
    <t xml:space="preserve">          30 |   .0090546   .0018072      .0055112     .012598</t>
  </si>
  <si>
    <t xml:space="preserve">          60 |   .0158851   .0025709      .0108443    .0209259</t>
  </si>
  <si>
    <t xml:space="preserve">          90 |   .0209394   .0026608      .0157225    .0261563</t>
  </si>
  <si>
    <t xml:space="preserve">       99999 |   .9541209   .0040733      .9461344    .9621074</t>
  </si>
  <si>
    <t>Proportion estimation               Number of obs    =    3035</t>
  </si>
  <si>
    <t xml:space="preserve">           0 |   .3113931   .0106082      .2905931    .3321931</t>
  </si>
  <si>
    <t xml:space="preserve">           1 |   .6886069   .0106082      .6678069    .7094069</t>
  </si>
  <si>
    <t>Proportion estimation               Number of obs    =     951</t>
  </si>
  <si>
    <t xml:space="preserve">           1 |   .4376946   .0205504      .3973651     .478024</t>
  </si>
  <si>
    <t xml:space="preserve">           2 |   .2466057   .0180898       .211105    .2821064</t>
  </si>
  <si>
    <t xml:space="preserve">           3 |   .0968526   .0118614      .0735749    .1201302</t>
  </si>
  <si>
    <t xml:space="preserve">           4 |   .1062009     .01287       .080944    .1314578</t>
  </si>
  <si>
    <t xml:space="preserve">           5 |   .0299583   .0065929      .0170199    .0428967</t>
  </si>
  <si>
    <t xml:space="preserve">           6 |   .0311597   .0067945      .0178258    .0444937</t>
  </si>
  <si>
    <t xml:space="preserve">           7 |   .0078496   .0034017      .0011739    .0145254</t>
  </si>
  <si>
    <t xml:space="preserve">           8 |   .0175745   .0049567      .0078472    .0273018</t>
  </si>
  <si>
    <t xml:space="preserve">           9 |   .0037028   .0025387     -.0012794     .008685</t>
  </si>
  <si>
    <t xml:space="preserve">          10 |   .0101346   .0038609      .0025578    .0177114</t>
  </si>
  <si>
    <t xml:space="preserve">          11 |   .0007054   .0005585     -.0003907    .0018014</t>
  </si>
  <si>
    <t xml:space="preserve">          12 |   .0032818   .0015409      .0002579    .0063058</t>
  </si>
  <si>
    <t xml:space="preserve">          14 |   .0022575   .0018092     -.0012931     .005808</t>
  </si>
  <si>
    <t xml:space="preserve">          15 |   .0009487   .0009491     -.0009139    .0028113</t>
  </si>
  <si>
    <t xml:space="preserve">          16 |   .0026541     .00133      .0000441    .0052641</t>
  </si>
  <si>
    <t xml:space="preserve">          18 |   .0003437   .0002435     -.0001343    .0008216</t>
  </si>
  <si>
    <t xml:space="preserve">          20 |    .001547   .0015467     -.0014884    .0045824</t>
  </si>
  <si>
    <t xml:space="preserve">          30 |   .0005285    .000529     -.0005096    .0015666</t>
  </si>
  <si>
    <t>video visiting share</t>
  </si>
  <si>
    <t>video visits per year</t>
  </si>
  <si>
    <t>revenue per video visit</t>
  </si>
  <si>
    <t>jail / prison cost savings</t>
  </si>
  <si>
    <t>visitor cost savings</t>
  </si>
  <si>
    <t>service revenue</t>
  </si>
  <si>
    <t>additional welfare benefits</t>
  </si>
  <si>
    <t>all incarceration facilities</t>
  </si>
  <si>
    <t>Revenue and welfare benefits from online video visitation with prisoners</t>
  </si>
  <si>
    <t>line sources and notes</t>
  </si>
  <si>
    <t>see detail sheets</t>
  </si>
  <si>
    <t>US Bureau of Justice Statistics, Correctional Populations, 2009, p. 7, App. Table 2</t>
  </si>
  <si>
    <t>http://bjs.ojp.usdoj.gov/content/pub/pdf/cpus09.pdf</t>
  </si>
  <si>
    <t>guestimate</t>
  </si>
  <si>
    <t>calculation</t>
  </si>
  <si>
    <t>estimate</t>
  </si>
  <si>
    <t>calculation (not including increased visiting from lower effective price)</t>
  </si>
  <si>
    <t>U.S. Dept. of Justice, Bureau of Justice Statistics.  SURVEY OF INMATES IN</t>
  </si>
  <si>
    <t>STATE AND FEDERAL CORRECTIONAL FACILITIES, 2004  [Computer file].</t>
  </si>
  <si>
    <t>ICPSR04572-v1. Ann Arbor, MI: Inter-university  Consortium for Political</t>
  </si>
  <si>
    <t>and Social Research [producer and distributor], 2007-02-28.</t>
  </si>
  <si>
    <t>Visits with prisoners in federal prisons, 2004</t>
  </si>
  <si>
    <t>Visits with prisoners in state prisons, 2004</t>
  </si>
  <si>
    <t>Visits with prisoners in local jails</t>
  </si>
  <si>
    <t>/* number of visits answered only if inmate stated that had visits other than from lawyer */</t>
  </si>
  <si>
    <t xml:space="preserve">gen visits=v2077 if v2077&gt;0  </t>
  </si>
  <si>
    <t>Variable definitions:</t>
  </si>
  <si>
    <t>gen interdate=mdy(v2303,v2304,v2302)</t>
  </si>
  <si>
    <t>gen rec_admin=mdy(v82,v83,v84) if v82&lt;13 &amp; v83&lt;32 &amp; v84&lt;9997</t>
  </si>
  <si>
    <t>replace rec_admin=mdy(v82, 15, v84) if rec_admin==. &amp; v82&lt;13 &amp; v84&lt;9997</t>
  </si>
  <si>
    <t>replace rec_admin=mdy( 6, 15, v84) if rec_admin==. &amp; v84&lt;9997</t>
  </si>
  <si>
    <t>gen timein=interdate-rec_admin</t>
  </si>
  <si>
    <t>replace timein=. if timein&lt;0</t>
  </si>
  <si>
    <t>gen timeincat=recode(timein,0,7,14,21,30,60,90,99999)</t>
  </si>
  <si>
    <t xml:space="preserve">      99999 |   .3631983   .0066048      .3502509    .3761457</t>
  </si>
  <si>
    <t>gen novisits=1 if v2076==2 &amp; v2078==1</t>
  </si>
  <si>
    <t>replace novisits=0 if v2076==1 &amp; v2077!=0</t>
  </si>
  <si>
    <t>U.S. Dept. of Justice, Bureau of Justice Statistics. SURVEY OF INMATES IN</t>
  </si>
  <si>
    <t>LOCAL JAILS, 2002 [UNITED STATES] [Computer file]. Conducted by U.S. Dept.</t>
  </si>
  <si>
    <t>of Commerce, Bureau of the Census. ICPSR04359-v1. Ann Arbor, MI: Inter-</t>
  </si>
  <si>
    <t>university Consortium for Political and Social Research [producer and</t>
  </si>
  <si>
    <t>distributor], 2006-03-17.</t>
  </si>
  <si>
    <t>Statistics summarized from:</t>
  </si>
  <si>
    <t>gen fw=v2264</t>
  </si>
  <si>
    <t>Variable definitions same as in state detail</t>
  </si>
  <si>
    <t>url</t>
  </si>
  <si>
    <t>gen interdate=mdy(v2956,v2957,v2955)</t>
  </si>
  <si>
    <t>gen rec_admin=mdy(v2948,v2947,v2980) if v2948&lt;13 &amp; v2947&lt;32 &amp; v2980&lt;9997</t>
  </si>
  <si>
    <t>replace rec_admin=mdy(v2948, 15, v2980) if rec_admin==. &amp; v2948&lt;13 &amp; v2980&lt;9997</t>
  </si>
  <si>
    <t>replace rec_admin=mdy( 6, 15, v2980) if rec_admin==. &amp; v2980&lt;9997</t>
  </si>
  <si>
    <t>/* timein is time in prison in most recent incarceration spell */</t>
  </si>
  <si>
    <t>/*  for timein&lt;0, rec_admin may be one greater than the correct year */</t>
  </si>
  <si>
    <t>gen timeincat=recode(timein,30,60,90,99999)</t>
  </si>
  <si>
    <t xml:space="preserve">        99999 |   .8990004   .0026563      .8937937     .904207</t>
  </si>
  <si>
    <t>gen novisits=1 if v2455==2 &amp; v2457==1</t>
  </si>
  <si>
    <t>replace novisits=0 if v2455==1 &amp; v2456!=0</t>
  </si>
  <si>
    <t>gen visits=v2456 if v2456&gt;0</t>
  </si>
  <si>
    <t>gen fw=v2927</t>
  </si>
  <si>
    <t>For related discussion, see</t>
  </si>
  <si>
    <t>http://purplemotes.net/2011/11/26/online-video-visitation-with-prisoners-has-promising-future/</t>
  </si>
  <si>
    <t>http://galbithink.org/prisoners/video-visitation-prisoners.xls</t>
  </si>
  <si>
    <t>available as an Excel file 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</si>
</sst>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58" applyAlignment="1">
      <alignment/>
    </xf>
    <xf numFmtId="9" fontId="0" fillId="0" borderId="0" xfId="58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58" applyNumberFormat="1" applyFont="1" applyAlignment="1">
      <alignment horizontal="center" wrapText="1"/>
    </xf>
    <xf numFmtId="9" fontId="0" fillId="0" borderId="0" xfId="58" applyFont="1" applyAlignment="1">
      <alignment horizontal="center" wrapText="1"/>
    </xf>
    <xf numFmtId="168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0" fontId="30" fillId="0" borderId="0" xfId="52" applyAlignment="1">
      <alignment horizontal="left"/>
    </xf>
    <xf numFmtId="0" fontId="30" fillId="0" borderId="0" xfId="52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rplemotes.net/2011/11/26/online-video-visitation-with-prisoners-has-promising-future/" TargetMode="External" /><Relationship Id="rId2" Type="http://schemas.openxmlformats.org/officeDocument/2006/relationships/hyperlink" Target="http://galbithink.org/prisoners/video-visitation-prisoners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4.00390625" style="4" customWidth="1"/>
    <col min="2" max="5" width="16.57421875" style="4" customWidth="1"/>
    <col min="6" max="6" width="4.140625" style="4" customWidth="1"/>
    <col min="7" max="7" width="74.28125" style="5" customWidth="1"/>
    <col min="8" max="8" width="59.421875" style="4" customWidth="1"/>
    <col min="9" max="16384" width="9.140625" style="4" customWidth="1"/>
  </cols>
  <sheetData>
    <row r="1" spans="1:3" ht="12.75">
      <c r="A1" s="3" t="s">
        <v>135</v>
      </c>
      <c r="B1" s="3"/>
      <c r="C1" s="3"/>
    </row>
    <row r="2" ht="12.75">
      <c r="A2" s="4" t="s">
        <v>185</v>
      </c>
    </row>
    <row r="3" spans="1:4" ht="12.75">
      <c r="A3" s="12" t="s">
        <v>186</v>
      </c>
      <c r="B3" s="12"/>
      <c r="C3" s="12"/>
      <c r="D3" s="12"/>
    </row>
    <row r="5" spans="2:8" ht="25.5">
      <c r="B5" s="6" t="s">
        <v>96</v>
      </c>
      <c r="C5" s="6" t="s">
        <v>97</v>
      </c>
      <c r="D5" s="6" t="s">
        <v>99</v>
      </c>
      <c r="E5" s="6" t="s">
        <v>134</v>
      </c>
      <c r="G5" s="5" t="s">
        <v>136</v>
      </c>
      <c r="H5" s="6" t="s">
        <v>172</v>
      </c>
    </row>
    <row r="6" spans="1:8" ht="12.75">
      <c r="A6" s="4" t="s">
        <v>98</v>
      </c>
      <c r="B6" s="7">
        <v>767620</v>
      </c>
      <c r="C6" s="7">
        <v>1319426</v>
      </c>
      <c r="D6" s="7">
        <v>205087</v>
      </c>
      <c r="E6" s="8">
        <f>SUM(B6:D6)</f>
        <v>2292133</v>
      </c>
      <c r="G6" s="5" t="s">
        <v>138</v>
      </c>
      <c r="H6" s="4" t="s">
        <v>139</v>
      </c>
    </row>
    <row r="7" spans="1:7" ht="12.75">
      <c r="A7" s="4" t="s">
        <v>94</v>
      </c>
      <c r="B7" s="9">
        <v>0.64</v>
      </c>
      <c r="C7" s="9">
        <v>0.97</v>
      </c>
      <c r="D7" s="9">
        <v>0.99</v>
      </c>
      <c r="E7" s="9">
        <f>SUMPRODUCT(B7:D7,B$6:D$6)/E$6</f>
        <v>0.8612746947930159</v>
      </c>
      <c r="G7" s="5" t="s">
        <v>137</v>
      </c>
    </row>
    <row r="8" spans="1:5" ht="12.75">
      <c r="A8" s="4" t="s">
        <v>0</v>
      </c>
      <c r="B8" s="9">
        <v>0.61</v>
      </c>
      <c r="C8" s="9">
        <v>0.32</v>
      </c>
      <c r="D8" s="9">
        <v>0.31</v>
      </c>
      <c r="E8" s="9">
        <f>SUMPRODUCT(B8:D8,B$6:D$6)/E$6</f>
        <v>0.41622431595374265</v>
      </c>
    </row>
    <row r="9" spans="1:5" ht="12.75">
      <c r="A9" s="4" t="s">
        <v>95</v>
      </c>
      <c r="B9" s="6">
        <v>4.7</v>
      </c>
      <c r="C9" s="6">
        <v>2.5</v>
      </c>
      <c r="D9" s="6">
        <v>2.5</v>
      </c>
      <c r="E9" s="10">
        <f>SUMPRODUCT(B9:D9,B$6:D$6)/E$6</f>
        <v>3.236765274964411</v>
      </c>
    </row>
    <row r="10" spans="2:5" ht="12.75">
      <c r="B10" s="6"/>
      <c r="C10" s="6"/>
      <c r="D10" s="6"/>
      <c r="E10" s="6"/>
    </row>
    <row r="11" spans="1:7" ht="12.75">
      <c r="A11" s="4" t="s">
        <v>127</v>
      </c>
      <c r="B11" s="9">
        <v>0.5</v>
      </c>
      <c r="C11" s="9">
        <v>0.5</v>
      </c>
      <c r="D11" s="9">
        <v>0.5</v>
      </c>
      <c r="E11" s="6"/>
      <c r="G11" s="5" t="s">
        <v>140</v>
      </c>
    </row>
    <row r="12" spans="1:7" ht="12.75">
      <c r="A12" s="4" t="s">
        <v>128</v>
      </c>
      <c r="B12" s="7">
        <f>B7*B6*B8*B9*B11*12</f>
        <v>8450943.513600001</v>
      </c>
      <c r="C12" s="7">
        <f>C7*C6*C8*C9*C11*12</f>
        <v>6143247.455999999</v>
      </c>
      <c r="D12" s="7">
        <f>D7*D6*D8*D9*D11*12</f>
        <v>944118.0045</v>
      </c>
      <c r="E12" s="7">
        <f>SUM(B12:D12)</f>
        <v>15538308.9741</v>
      </c>
      <c r="G12" s="5" t="s">
        <v>141</v>
      </c>
    </row>
    <row r="13" spans="1:7" ht="12.75">
      <c r="A13" s="4" t="s">
        <v>129</v>
      </c>
      <c r="B13" s="6">
        <v>15</v>
      </c>
      <c r="C13" s="6">
        <v>15</v>
      </c>
      <c r="D13" s="6">
        <v>15</v>
      </c>
      <c r="E13" s="6"/>
      <c r="G13" s="5" t="s">
        <v>142</v>
      </c>
    </row>
    <row r="14" spans="1:7" ht="12.75">
      <c r="A14" s="4" t="s">
        <v>130</v>
      </c>
      <c r="B14" s="6">
        <v>5</v>
      </c>
      <c r="C14" s="6">
        <v>5</v>
      </c>
      <c r="D14" s="6">
        <v>5</v>
      </c>
      <c r="E14" s="6"/>
      <c r="G14" s="5" t="s">
        <v>142</v>
      </c>
    </row>
    <row r="15" spans="1:7" ht="12.75">
      <c r="A15" s="4" t="s">
        <v>131</v>
      </c>
      <c r="B15" s="6">
        <v>5</v>
      </c>
      <c r="C15" s="6">
        <v>5</v>
      </c>
      <c r="D15" s="6">
        <v>5</v>
      </c>
      <c r="E15" s="6"/>
      <c r="G15" s="5" t="s">
        <v>142</v>
      </c>
    </row>
    <row r="16" spans="2:5" ht="12.75">
      <c r="B16" s="6"/>
      <c r="C16" s="6"/>
      <c r="D16" s="6"/>
      <c r="E16" s="6"/>
    </row>
    <row r="17" spans="1:7" ht="12.75">
      <c r="A17" s="4" t="s">
        <v>132</v>
      </c>
      <c r="B17" s="11">
        <f>B12*B13</f>
        <v>126764152.70400001</v>
      </c>
      <c r="C17" s="11">
        <f>C12*C13</f>
        <v>92148711.83999999</v>
      </c>
      <c r="D17" s="11">
        <f>D12*D13</f>
        <v>14161770.0675</v>
      </c>
      <c r="E17" s="11">
        <f>SUM(B17:D17)</f>
        <v>233074634.6115</v>
      </c>
      <c r="G17" s="5" t="s">
        <v>141</v>
      </c>
    </row>
    <row r="18" spans="1:7" ht="12.75">
      <c r="A18" s="4" t="s">
        <v>133</v>
      </c>
      <c r="B18" s="11">
        <f>(B14+B15)*B12</f>
        <v>84509435.136</v>
      </c>
      <c r="C18" s="11">
        <f>(C14+C15)*C12</f>
        <v>61432474.559999995</v>
      </c>
      <c r="D18" s="11">
        <f>(D14+D15)*D12</f>
        <v>9441180.045</v>
      </c>
      <c r="E18" s="11">
        <f>SUM(B18:D18)</f>
        <v>155383089.741</v>
      </c>
      <c r="G18" s="5" t="s">
        <v>143</v>
      </c>
    </row>
    <row r="22" ht="12.75">
      <c r="A22" s="4" t="s">
        <v>188</v>
      </c>
    </row>
    <row r="23" ht="25.5">
      <c r="A23" s="13" t="s">
        <v>187</v>
      </c>
    </row>
  </sheetData>
  <sheetProtection/>
  <mergeCells count="2">
    <mergeCell ref="A1:C1"/>
    <mergeCell ref="A3:D3"/>
  </mergeCells>
  <hyperlinks>
    <hyperlink ref="A3" r:id="rId1" display="http://purplemotes.net/2011/11/26/online-video-visitation-with-prisoners-has-promising-future/"/>
    <hyperlink ref="A23" r:id="rId2" display="http://galbithink.org/prisoners/video-visitation-prisoners.xls"/>
  </hyperlinks>
  <printOptions/>
  <pageMargins left="0.75" right="0.75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150</v>
      </c>
    </row>
    <row r="3" ht="12.75">
      <c r="A3" t="s">
        <v>169</v>
      </c>
    </row>
    <row r="4" ht="12.75">
      <c r="A4" t="s">
        <v>164</v>
      </c>
    </row>
    <row r="5" ht="12.75">
      <c r="A5" t="s">
        <v>165</v>
      </c>
    </row>
    <row r="6" ht="12.75">
      <c r="A6" t="s">
        <v>166</v>
      </c>
    </row>
    <row r="7" ht="12.75">
      <c r="A7" t="s">
        <v>167</v>
      </c>
    </row>
    <row r="8" ht="12.75">
      <c r="A8" t="s">
        <v>168</v>
      </c>
    </row>
    <row r="12" ht="12.75">
      <c r="A12" t="s">
        <v>153</v>
      </c>
    </row>
    <row r="14" ht="12.75">
      <c r="A14" t="s">
        <v>154</v>
      </c>
    </row>
    <row r="16" ht="12.75">
      <c r="A16" t="s">
        <v>155</v>
      </c>
    </row>
    <row r="17" ht="12.75">
      <c r="A17" t="s">
        <v>156</v>
      </c>
    </row>
    <row r="18" ht="12.75">
      <c r="A18" t="s">
        <v>157</v>
      </c>
    </row>
    <row r="20" ht="12.75">
      <c r="A20" t="s">
        <v>158</v>
      </c>
    </row>
    <row r="21" ht="12.75">
      <c r="A21" t="s">
        <v>159</v>
      </c>
    </row>
    <row r="23" ht="12.75">
      <c r="A23" t="s">
        <v>160</v>
      </c>
    </row>
    <row r="25" ht="12.75">
      <c r="A25" t="s">
        <v>162</v>
      </c>
    </row>
    <row r="26" ht="12.75">
      <c r="A26" t="s">
        <v>163</v>
      </c>
    </row>
    <row r="29" ht="12.75">
      <c r="A29" t="s">
        <v>151</v>
      </c>
    </row>
    <row r="30" ht="12.75">
      <c r="A30" t="s">
        <v>152</v>
      </c>
    </row>
    <row r="32" ht="12.75">
      <c r="A32" t="s">
        <v>170</v>
      </c>
    </row>
    <row r="35" ht="12.75">
      <c r="A35" t="s">
        <v>13</v>
      </c>
    </row>
    <row r="37" ht="12.75">
      <c r="A37" t="s">
        <v>14</v>
      </c>
    </row>
    <row r="39" ht="12.75">
      <c r="A39" t="s">
        <v>1</v>
      </c>
    </row>
    <row r="40" spans="1:12" ht="12.75">
      <c r="A40" t="s">
        <v>2</v>
      </c>
      <c r="I40" t="s">
        <v>6</v>
      </c>
      <c r="J40" t="s">
        <v>7</v>
      </c>
      <c r="K40" t="s">
        <v>8</v>
      </c>
      <c r="L40" t="s">
        <v>9</v>
      </c>
    </row>
    <row r="41" ht="12.75">
      <c r="A41" t="s">
        <v>3</v>
      </c>
    </row>
    <row r="42" spans="1:8" ht="12.75">
      <c r="A42" t="s">
        <v>15</v>
      </c>
      <c r="H42" t="s">
        <v>16</v>
      </c>
    </row>
    <row r="43" spans="1:12" ht="12.75">
      <c r="A43" t="s">
        <v>17</v>
      </c>
      <c r="H43">
        <v>0</v>
      </c>
      <c r="I43" s="2">
        <v>0.0015149</v>
      </c>
      <c r="J43">
        <v>0.0004528</v>
      </c>
      <c r="K43">
        <v>0.0006272</v>
      </c>
      <c r="L43">
        <v>0.0024026</v>
      </c>
    </row>
    <row r="44" spans="1:12" ht="12.75">
      <c r="A44" t="s">
        <v>18</v>
      </c>
      <c r="H44">
        <v>7</v>
      </c>
      <c r="I44" s="2">
        <v>0.1282385</v>
      </c>
      <c r="J44">
        <v>0.0045324</v>
      </c>
      <c r="K44">
        <v>0.1193536</v>
      </c>
      <c r="L44">
        <v>0.1371234</v>
      </c>
    </row>
    <row r="45" spans="1:12" ht="12.75">
      <c r="A45" t="s">
        <v>19</v>
      </c>
      <c r="H45">
        <v>14</v>
      </c>
      <c r="I45" s="2">
        <v>0.0880407</v>
      </c>
      <c r="J45">
        <v>0.0037778</v>
      </c>
      <c r="K45">
        <v>0.0806351</v>
      </c>
      <c r="L45">
        <v>0.0954463</v>
      </c>
    </row>
    <row r="46" spans="1:12" ht="12.75">
      <c r="A46" t="s">
        <v>20</v>
      </c>
      <c r="H46">
        <v>21</v>
      </c>
      <c r="I46" s="2">
        <v>0.0767048</v>
      </c>
      <c r="J46">
        <v>0.0036094</v>
      </c>
      <c r="K46">
        <v>0.0696292</v>
      </c>
      <c r="L46">
        <v>0.0837803</v>
      </c>
    </row>
    <row r="47" spans="1:12" ht="12.75">
      <c r="A47" t="s">
        <v>21</v>
      </c>
      <c r="H47">
        <v>30</v>
      </c>
      <c r="I47" s="1">
        <v>0.0703763</v>
      </c>
      <c r="J47">
        <v>0.0034641</v>
      </c>
      <c r="K47">
        <v>0.0635856</v>
      </c>
      <c r="L47">
        <v>0.0771669</v>
      </c>
    </row>
    <row r="48" spans="1:12" ht="12.75">
      <c r="A48" t="s">
        <v>22</v>
      </c>
      <c r="H48">
        <v>60</v>
      </c>
      <c r="I48" s="2">
        <v>0.1652789</v>
      </c>
      <c r="J48">
        <v>0.0049258</v>
      </c>
      <c r="K48">
        <v>0.1556229</v>
      </c>
      <c r="L48">
        <v>0.1749349</v>
      </c>
    </row>
    <row r="49" spans="1:12" ht="12.75">
      <c r="A49" t="s">
        <v>23</v>
      </c>
      <c r="H49">
        <v>90</v>
      </c>
      <c r="I49" s="2">
        <v>0.1066476</v>
      </c>
      <c r="J49">
        <v>0.004176</v>
      </c>
      <c r="K49">
        <v>0.0984614</v>
      </c>
      <c r="L49">
        <v>0.1148339</v>
      </c>
    </row>
    <row r="50" spans="1:12" ht="12.75">
      <c r="A50" t="s">
        <v>161</v>
      </c>
      <c r="H50">
        <v>99999</v>
      </c>
      <c r="I50" s="2">
        <v>0.3631983</v>
      </c>
      <c r="J50">
        <v>0.0066048</v>
      </c>
      <c r="K50">
        <v>0.3502509</v>
      </c>
      <c r="L50">
        <v>0.3761457</v>
      </c>
    </row>
    <row r="51" ht="12.75">
      <c r="A51" t="s">
        <v>1</v>
      </c>
    </row>
    <row r="52" ht="12.75">
      <c r="I52">
        <f>SUM(I48:I50)</f>
        <v>0.6351248</v>
      </c>
    </row>
    <row r="53" ht="12.75">
      <c r="A53" t="s">
        <v>5</v>
      </c>
    </row>
    <row r="57" ht="12.75">
      <c r="A57" t="s">
        <v>24</v>
      </c>
    </row>
    <row r="59" ht="12.75">
      <c r="A59" t="s">
        <v>25</v>
      </c>
    </row>
    <row r="61" ht="12.75">
      <c r="A61" t="s">
        <v>1</v>
      </c>
    </row>
    <row r="62" ht="12.75">
      <c r="A62" t="s">
        <v>2</v>
      </c>
    </row>
    <row r="63" ht="12.75">
      <c r="A63" t="s">
        <v>3</v>
      </c>
    </row>
    <row r="64" ht="12.75">
      <c r="A64" t="s">
        <v>4</v>
      </c>
    </row>
    <row r="65" ht="12.75">
      <c r="A65" t="s">
        <v>26</v>
      </c>
    </row>
    <row r="66" ht="12.75">
      <c r="A66" t="s">
        <v>27</v>
      </c>
    </row>
    <row r="67" ht="12.75">
      <c r="A67" t="s">
        <v>1</v>
      </c>
    </row>
    <row r="69" ht="12.75">
      <c r="A69" t="s">
        <v>5</v>
      </c>
    </row>
    <row r="73" ht="12.75">
      <c r="A73" t="s">
        <v>28</v>
      </c>
    </row>
    <row r="75" ht="12.75">
      <c r="A75" t="s">
        <v>29</v>
      </c>
    </row>
    <row r="76" spans="10:13" ht="12.75">
      <c r="J76" t="s">
        <v>6</v>
      </c>
      <c r="K76" t="s">
        <v>7</v>
      </c>
      <c r="L76" t="s">
        <v>8</v>
      </c>
      <c r="M76" t="s">
        <v>9</v>
      </c>
    </row>
    <row r="77" ht="12.75">
      <c r="A77" t="s">
        <v>1</v>
      </c>
    </row>
    <row r="78" spans="1:8" ht="12.75">
      <c r="A78" t="s">
        <v>2</v>
      </c>
      <c r="H78" t="s">
        <v>12</v>
      </c>
    </row>
    <row r="79" spans="1:13" ht="12.75">
      <c r="A79" t="s">
        <v>3</v>
      </c>
      <c r="I79">
        <v>1</v>
      </c>
      <c r="J79">
        <v>0.1946356</v>
      </c>
      <c r="K79">
        <v>0.0089566</v>
      </c>
      <c r="L79">
        <v>0.1770726</v>
      </c>
      <c r="M79">
        <v>0.2121986</v>
      </c>
    </row>
    <row r="80" spans="1:13" ht="12.75">
      <c r="A80" t="s">
        <v>11</v>
      </c>
      <c r="I80">
        <v>2</v>
      </c>
      <c r="J80">
        <v>0.1830155</v>
      </c>
      <c r="K80">
        <v>0.0090692</v>
      </c>
      <c r="L80">
        <v>0.1652316</v>
      </c>
      <c r="M80">
        <v>0.2007994</v>
      </c>
    </row>
    <row r="81" spans="1:13" ht="12.75">
      <c r="A81" t="s">
        <v>30</v>
      </c>
      <c r="I81">
        <v>3</v>
      </c>
      <c r="J81">
        <v>0.1039901</v>
      </c>
      <c r="K81">
        <v>0.006704</v>
      </c>
      <c r="L81">
        <v>0.0908442</v>
      </c>
      <c r="M81">
        <v>0.117136</v>
      </c>
    </row>
    <row r="82" spans="1:13" ht="12.75">
      <c r="A82" t="s">
        <v>31</v>
      </c>
      <c r="I82">
        <v>4</v>
      </c>
      <c r="J82">
        <v>0.220888</v>
      </c>
      <c r="K82">
        <v>0.0094022</v>
      </c>
      <c r="L82">
        <v>0.202451</v>
      </c>
      <c r="M82">
        <v>0.239325</v>
      </c>
    </row>
    <row r="83" spans="1:13" ht="12.75">
      <c r="A83" t="s">
        <v>32</v>
      </c>
      <c r="I83">
        <v>5</v>
      </c>
      <c r="J83">
        <v>0.0474793</v>
      </c>
      <c r="K83">
        <v>0.0046846</v>
      </c>
      <c r="L83">
        <v>0.0382932</v>
      </c>
      <c r="M83">
        <v>0.0566655</v>
      </c>
    </row>
    <row r="84" spans="1:13" ht="12.75">
      <c r="A84" t="s">
        <v>33</v>
      </c>
      <c r="I84">
        <v>6</v>
      </c>
      <c r="J84">
        <v>0.0281442</v>
      </c>
      <c r="K84">
        <v>0.0034808</v>
      </c>
      <c r="L84">
        <v>0.0213187</v>
      </c>
      <c r="M84">
        <v>0.0349697</v>
      </c>
    </row>
    <row r="85" spans="1:13" ht="12.75">
      <c r="A85" t="s">
        <v>34</v>
      </c>
      <c r="I85">
        <v>7</v>
      </c>
      <c r="J85">
        <v>0.0147726</v>
      </c>
      <c r="K85">
        <v>0.0026221</v>
      </c>
      <c r="L85">
        <v>0.0096309</v>
      </c>
      <c r="M85">
        <v>0.0199144</v>
      </c>
    </row>
    <row r="86" spans="1:13" ht="12.75">
      <c r="A86" t="s">
        <v>35</v>
      </c>
      <c r="I86">
        <v>8</v>
      </c>
      <c r="J86">
        <v>0.1031691</v>
      </c>
      <c r="K86">
        <v>0.0068484</v>
      </c>
      <c r="L86">
        <v>0.0897399</v>
      </c>
      <c r="M86">
        <v>0.1165983</v>
      </c>
    </row>
    <row r="87" spans="1:13" ht="12.75">
      <c r="A87" t="s">
        <v>36</v>
      </c>
      <c r="I87">
        <v>9</v>
      </c>
      <c r="J87">
        <v>0.0072077</v>
      </c>
      <c r="K87">
        <v>0.0018567</v>
      </c>
      <c r="L87">
        <v>0.0035668</v>
      </c>
      <c r="M87">
        <v>0.0108486</v>
      </c>
    </row>
    <row r="88" spans="1:13" ht="12.75">
      <c r="A88" t="s">
        <v>37</v>
      </c>
      <c r="I88">
        <v>10</v>
      </c>
      <c r="J88">
        <v>0.0254928</v>
      </c>
      <c r="K88">
        <v>0.0034379</v>
      </c>
      <c r="L88">
        <v>0.0187513</v>
      </c>
      <c r="M88">
        <v>0.0322343</v>
      </c>
    </row>
    <row r="89" spans="1:13" ht="12.75">
      <c r="A89" t="s">
        <v>38</v>
      </c>
      <c r="I89">
        <v>11</v>
      </c>
      <c r="J89">
        <v>0.0011787</v>
      </c>
      <c r="K89">
        <v>0.0007056</v>
      </c>
      <c r="L89">
        <v>-0.0002049</v>
      </c>
      <c r="M89">
        <v>0.0025622</v>
      </c>
    </row>
    <row r="90" spans="1:13" ht="12.75">
      <c r="A90" t="s">
        <v>39</v>
      </c>
      <c r="I90">
        <v>12</v>
      </c>
      <c r="J90">
        <v>0.0254601</v>
      </c>
      <c r="K90">
        <v>0.0034679</v>
      </c>
      <c r="L90">
        <v>0.0186599</v>
      </c>
      <c r="M90">
        <v>0.0322604</v>
      </c>
    </row>
    <row r="91" spans="1:13" ht="12.75">
      <c r="A91" t="s">
        <v>40</v>
      </c>
      <c r="I91">
        <v>13</v>
      </c>
      <c r="J91">
        <v>0.0021884</v>
      </c>
      <c r="K91">
        <v>0.0010051</v>
      </c>
      <c r="L91">
        <v>0.0002174</v>
      </c>
      <c r="M91">
        <v>0.0041594</v>
      </c>
    </row>
    <row r="92" spans="1:13" ht="12.75">
      <c r="A92" t="s">
        <v>41</v>
      </c>
      <c r="I92">
        <v>14</v>
      </c>
      <c r="J92">
        <v>0.0001307</v>
      </c>
      <c r="K92">
        <v>0.0001307</v>
      </c>
      <c r="L92">
        <v>-0.0001256</v>
      </c>
      <c r="M92">
        <v>0.0003869</v>
      </c>
    </row>
    <row r="93" spans="1:13" ht="12.75">
      <c r="A93" t="s">
        <v>42</v>
      </c>
      <c r="I93">
        <v>15</v>
      </c>
      <c r="J93">
        <v>0.0099284</v>
      </c>
      <c r="K93">
        <v>0.0022359</v>
      </c>
      <c r="L93">
        <v>0.0055441</v>
      </c>
      <c r="M93">
        <v>0.0143128</v>
      </c>
    </row>
    <row r="94" spans="1:13" ht="12.75">
      <c r="A94" t="s">
        <v>43</v>
      </c>
      <c r="I94">
        <v>16</v>
      </c>
      <c r="J94">
        <v>0.0056921</v>
      </c>
      <c r="K94">
        <v>0.0015911</v>
      </c>
      <c r="L94">
        <v>0.002572</v>
      </c>
      <c r="M94">
        <v>0.0088122</v>
      </c>
    </row>
    <row r="95" spans="1:13" ht="12.75">
      <c r="A95" t="s">
        <v>44</v>
      </c>
      <c r="I95">
        <v>17</v>
      </c>
      <c r="J95">
        <v>0.0005259</v>
      </c>
      <c r="K95">
        <v>0.0005259</v>
      </c>
      <c r="L95">
        <v>-0.0005053</v>
      </c>
      <c r="M95">
        <v>0.0015572</v>
      </c>
    </row>
    <row r="96" spans="1:13" ht="12.75">
      <c r="A96" t="s">
        <v>45</v>
      </c>
      <c r="I96">
        <v>18</v>
      </c>
      <c r="J96">
        <v>0.0008703</v>
      </c>
      <c r="K96">
        <v>0.0004546</v>
      </c>
      <c r="L96">
        <v>-2.11E-05</v>
      </c>
      <c r="M96">
        <v>0.0017616</v>
      </c>
    </row>
    <row r="97" spans="1:13" ht="12.75">
      <c r="A97" t="s">
        <v>46</v>
      </c>
      <c r="I97">
        <v>19</v>
      </c>
      <c r="J97">
        <v>0.0005017</v>
      </c>
      <c r="K97">
        <v>0.0005016</v>
      </c>
      <c r="L97">
        <v>-0.000482</v>
      </c>
      <c r="M97">
        <v>0.0014853</v>
      </c>
    </row>
    <row r="98" spans="1:13" ht="12.75">
      <c r="A98" t="s">
        <v>47</v>
      </c>
      <c r="I98">
        <v>20</v>
      </c>
      <c r="J98">
        <v>0.008896</v>
      </c>
      <c r="K98">
        <v>0.0019888</v>
      </c>
      <c r="L98">
        <v>0.0049961</v>
      </c>
      <c r="M98">
        <v>0.0127958</v>
      </c>
    </row>
    <row r="99" spans="1:13" ht="12.75">
      <c r="A99" t="s">
        <v>48</v>
      </c>
      <c r="I99">
        <v>21</v>
      </c>
      <c r="J99">
        <v>0.0004738</v>
      </c>
      <c r="K99">
        <v>0.0004738</v>
      </c>
      <c r="L99">
        <v>-0.0004553</v>
      </c>
      <c r="M99">
        <v>0.0014029</v>
      </c>
    </row>
    <row r="100" spans="1:13" ht="12.75">
      <c r="A100" t="s">
        <v>49</v>
      </c>
      <c r="I100">
        <v>23</v>
      </c>
      <c r="J100">
        <v>0.0001447</v>
      </c>
      <c r="K100">
        <v>0.0001448</v>
      </c>
      <c r="L100">
        <v>-0.0001392</v>
      </c>
      <c r="M100">
        <v>0.0004287</v>
      </c>
    </row>
    <row r="101" spans="1:13" ht="12.75">
      <c r="A101" t="s">
        <v>50</v>
      </c>
      <c r="I101">
        <v>24</v>
      </c>
      <c r="J101">
        <v>0.00075</v>
      </c>
      <c r="K101">
        <v>0.0004453</v>
      </c>
      <c r="L101">
        <v>-0.0001232</v>
      </c>
      <c r="M101">
        <v>0.0016232</v>
      </c>
    </row>
    <row r="102" spans="1:13" ht="12.75">
      <c r="A102" t="s">
        <v>51</v>
      </c>
      <c r="I102">
        <v>25</v>
      </c>
      <c r="J102">
        <v>0.0019565</v>
      </c>
      <c r="K102">
        <v>0.0009445</v>
      </c>
      <c r="L102">
        <v>0.0001044</v>
      </c>
      <c r="M102">
        <v>0.0038086</v>
      </c>
    </row>
    <row r="103" spans="1:13" ht="12.75">
      <c r="A103" t="s">
        <v>52</v>
      </c>
      <c r="I103">
        <v>26</v>
      </c>
      <c r="J103">
        <v>0.0009457</v>
      </c>
      <c r="K103">
        <v>0.0006694</v>
      </c>
      <c r="L103">
        <v>-0.0003669</v>
      </c>
      <c r="M103">
        <v>0.0022584</v>
      </c>
    </row>
    <row r="104" spans="1:13" ht="12.75">
      <c r="A104" t="s">
        <v>53</v>
      </c>
      <c r="I104">
        <v>27</v>
      </c>
      <c r="J104">
        <v>0.0001222</v>
      </c>
      <c r="K104">
        <v>0.0001222</v>
      </c>
      <c r="L104">
        <v>-0.0001175</v>
      </c>
      <c r="M104">
        <v>0.0003619</v>
      </c>
    </row>
    <row r="105" spans="1:13" ht="12.75">
      <c r="A105" t="s">
        <v>54</v>
      </c>
      <c r="I105">
        <v>30</v>
      </c>
      <c r="J105">
        <v>0.00578</v>
      </c>
      <c r="K105">
        <v>0.0016339</v>
      </c>
      <c r="L105">
        <v>0.0025761</v>
      </c>
      <c r="M105">
        <v>0.0089838</v>
      </c>
    </row>
    <row r="106" spans="1:13" ht="12.75">
      <c r="A106" t="s">
        <v>55</v>
      </c>
      <c r="I106">
        <v>32</v>
      </c>
      <c r="J106">
        <v>0.0004606</v>
      </c>
      <c r="K106">
        <v>0.0004606</v>
      </c>
      <c r="L106">
        <v>-0.0004426</v>
      </c>
      <c r="M106">
        <v>0.0013637</v>
      </c>
    </row>
    <row r="107" spans="1:13" ht="12.75">
      <c r="A107" t="s">
        <v>56</v>
      </c>
      <c r="I107">
        <v>35</v>
      </c>
      <c r="J107">
        <v>0.0001629</v>
      </c>
      <c r="K107">
        <v>0.000163</v>
      </c>
      <c r="L107">
        <v>-0.0001567</v>
      </c>
      <c r="M107">
        <v>0.0004826</v>
      </c>
    </row>
    <row r="108" spans="1:13" ht="12.75">
      <c r="A108" t="s">
        <v>57</v>
      </c>
      <c r="I108">
        <v>36</v>
      </c>
      <c r="J108">
        <v>0.0011583</v>
      </c>
      <c r="K108">
        <v>0.0007385</v>
      </c>
      <c r="L108">
        <v>-0.0002899</v>
      </c>
      <c r="M108">
        <v>0.0026064</v>
      </c>
    </row>
    <row r="109" spans="1:13" ht="12.75">
      <c r="A109" t="s">
        <v>58</v>
      </c>
      <c r="I109">
        <v>50</v>
      </c>
      <c r="J109">
        <v>0.0038782</v>
      </c>
      <c r="K109">
        <v>0.0020914</v>
      </c>
      <c r="L109">
        <v>-0.0002228</v>
      </c>
      <c r="M109">
        <v>0.0079792</v>
      </c>
    </row>
    <row r="110" ht="12.75">
      <c r="A110" t="s">
        <v>59</v>
      </c>
    </row>
    <row r="111" spans="1:10" ht="12.75">
      <c r="A111" t="s">
        <v>60</v>
      </c>
      <c r="J111">
        <f>SUMPRODUCT(I79:I109,J79:J109)</f>
        <v>4.7493599</v>
      </c>
    </row>
    <row r="112" ht="12.75">
      <c r="A112" t="s">
        <v>1</v>
      </c>
    </row>
    <row r="114" ht="12.75">
      <c r="A114" t="s">
        <v>5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K33" sqref="K33"/>
    </sheetView>
  </sheetViews>
  <sheetFormatPr defaultColWidth="9.140625" defaultRowHeight="12.75"/>
  <sheetData>
    <row r="1" ht="12.75">
      <c r="A1" t="s">
        <v>149</v>
      </c>
    </row>
    <row r="3" ht="12.75">
      <c r="A3" t="s">
        <v>169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  <row r="9" ht="12.75">
      <c r="A9" t="s">
        <v>153</v>
      </c>
    </row>
    <row r="11" ht="12.75">
      <c r="A11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7" ht="12.75">
      <c r="A17" t="s">
        <v>177</v>
      </c>
    </row>
    <row r="18" ht="12.75">
      <c r="A18" t="s">
        <v>158</v>
      </c>
    </row>
    <row r="19" ht="12.75">
      <c r="A19" t="s">
        <v>159</v>
      </c>
    </row>
    <row r="20" ht="12.75">
      <c r="A20" t="s">
        <v>178</v>
      </c>
    </row>
    <row r="22" ht="12.75">
      <c r="A22" t="s">
        <v>179</v>
      </c>
    </row>
    <row r="24" ht="12.75">
      <c r="A24" t="s">
        <v>181</v>
      </c>
    </row>
    <row r="25" ht="12.75">
      <c r="A25" t="s">
        <v>182</v>
      </c>
    </row>
    <row r="27" ht="12.75">
      <c r="A27" t="s">
        <v>151</v>
      </c>
    </row>
    <row r="28" ht="12.75">
      <c r="A28" t="s">
        <v>183</v>
      </c>
    </row>
    <row r="30" ht="12.75">
      <c r="A30" t="s">
        <v>184</v>
      </c>
    </row>
    <row r="34" ht="12.75">
      <c r="A34" t="s">
        <v>13</v>
      </c>
    </row>
    <row r="36" ht="12.75">
      <c r="A36" t="s">
        <v>61</v>
      </c>
    </row>
    <row r="37" spans="9:12" ht="12.75">
      <c r="I37" t="s">
        <v>6</v>
      </c>
      <c r="J37" t="s">
        <v>7</v>
      </c>
      <c r="K37" t="s">
        <v>8</v>
      </c>
      <c r="L37" t="s">
        <v>9</v>
      </c>
    </row>
    <row r="38" ht="12.75">
      <c r="A38" t="s">
        <v>1</v>
      </c>
    </row>
    <row r="39" spans="1:8" ht="12.75">
      <c r="A39" t="s">
        <v>2</v>
      </c>
      <c r="H39" t="s">
        <v>16</v>
      </c>
    </row>
    <row r="40" spans="1:12" ht="12.75">
      <c r="A40" t="s">
        <v>3</v>
      </c>
      <c r="H40">
        <v>30</v>
      </c>
      <c r="I40">
        <v>0.0320605</v>
      </c>
      <c r="J40">
        <v>0.001536</v>
      </c>
      <c r="K40">
        <v>0.0290497</v>
      </c>
      <c r="L40">
        <v>0.0350714</v>
      </c>
    </row>
    <row r="41" spans="1:12" ht="12.75">
      <c r="A41" t="s">
        <v>15</v>
      </c>
      <c r="H41">
        <v>60</v>
      </c>
      <c r="I41">
        <v>0.0340761</v>
      </c>
      <c r="J41">
        <v>0.0015993</v>
      </c>
      <c r="K41">
        <v>0.0309412</v>
      </c>
      <c r="L41">
        <v>0.037211</v>
      </c>
    </row>
    <row r="42" spans="1:12" ht="12.75">
      <c r="A42" t="s">
        <v>62</v>
      </c>
      <c r="H42">
        <v>90</v>
      </c>
      <c r="I42">
        <v>0.034863</v>
      </c>
      <c r="J42">
        <v>0.0016311</v>
      </c>
      <c r="K42">
        <v>0.0316658</v>
      </c>
      <c r="L42">
        <v>0.0380601</v>
      </c>
    </row>
    <row r="43" spans="1:12" ht="12.75">
      <c r="A43" t="s">
        <v>63</v>
      </c>
      <c r="H43">
        <v>99999</v>
      </c>
      <c r="I43">
        <v>0.8990004</v>
      </c>
      <c r="J43">
        <v>0.0026563</v>
      </c>
      <c r="K43">
        <v>0.8937937</v>
      </c>
      <c r="L43">
        <v>0.904207</v>
      </c>
    </row>
    <row r="44" ht="12.75">
      <c r="A44" t="s">
        <v>64</v>
      </c>
    </row>
    <row r="45" ht="12.75">
      <c r="A45" t="s">
        <v>180</v>
      </c>
    </row>
    <row r="51" ht="12.75">
      <c r="A51" t="s">
        <v>65</v>
      </c>
    </row>
    <row r="53" ht="12.75">
      <c r="A53" t="s">
        <v>66</v>
      </c>
    </row>
    <row r="55" spans="1:13" ht="12.75">
      <c r="A55" t="s">
        <v>1</v>
      </c>
      <c r="J55" t="s">
        <v>6</v>
      </c>
      <c r="K55" t="s">
        <v>7</v>
      </c>
      <c r="L55" t="s">
        <v>8</v>
      </c>
      <c r="M55" t="s">
        <v>9</v>
      </c>
    </row>
    <row r="56" ht="12.75">
      <c r="A56" t="s">
        <v>2</v>
      </c>
    </row>
    <row r="57" spans="1:8" ht="12.75">
      <c r="A57" t="s">
        <v>3</v>
      </c>
      <c r="H57" t="s">
        <v>10</v>
      </c>
    </row>
    <row r="58" spans="1:13" ht="12.75">
      <c r="A58" t="s">
        <v>4</v>
      </c>
      <c r="I58">
        <v>0</v>
      </c>
      <c r="J58">
        <v>0.3154624</v>
      </c>
      <c r="K58">
        <v>0.0043611</v>
      </c>
      <c r="L58">
        <v>0.306914</v>
      </c>
      <c r="M58">
        <v>0.3240108</v>
      </c>
    </row>
    <row r="59" spans="1:13" ht="12.75">
      <c r="A59" t="s">
        <v>67</v>
      </c>
      <c r="I59">
        <v>1</v>
      </c>
      <c r="J59">
        <v>0.6845376</v>
      </c>
      <c r="K59">
        <v>0.0043611</v>
      </c>
      <c r="L59">
        <v>0.6759892</v>
      </c>
      <c r="M59">
        <v>0.693086</v>
      </c>
    </row>
    <row r="60" ht="12.75">
      <c r="A60" t="s">
        <v>68</v>
      </c>
    </row>
    <row r="61" ht="12.75">
      <c r="A61" t="s">
        <v>1</v>
      </c>
    </row>
    <row r="63" ht="12.75">
      <c r="A63" t="s">
        <v>5</v>
      </c>
    </row>
    <row r="68" ht="12.75">
      <c r="A68" t="s">
        <v>28</v>
      </c>
    </row>
    <row r="69" spans="10:13" ht="12.75">
      <c r="J69" t="s">
        <v>6</v>
      </c>
      <c r="K69" t="s">
        <v>7</v>
      </c>
      <c r="L69" t="s">
        <v>8</v>
      </c>
      <c r="M69" t="s">
        <v>9</v>
      </c>
    </row>
    <row r="70" ht="12.75">
      <c r="A70" t="s">
        <v>69</v>
      </c>
    </row>
    <row r="71" ht="12.75">
      <c r="H71" t="s">
        <v>12</v>
      </c>
    </row>
    <row r="72" spans="1:13" ht="12.75">
      <c r="A72" t="s">
        <v>1</v>
      </c>
      <c r="I72">
        <v>1</v>
      </c>
      <c r="J72">
        <v>0.4375969</v>
      </c>
      <c r="K72">
        <v>0.0082675</v>
      </c>
      <c r="L72">
        <v>0.4213882</v>
      </c>
      <c r="M72">
        <v>0.4538056</v>
      </c>
    </row>
    <row r="73" spans="1:13" ht="12.75">
      <c r="A73" t="s">
        <v>2</v>
      </c>
      <c r="I73">
        <v>2</v>
      </c>
      <c r="J73">
        <v>0.2394112</v>
      </c>
      <c r="K73">
        <v>0.0070855</v>
      </c>
      <c r="L73">
        <v>0.2255197</v>
      </c>
      <c r="M73">
        <v>0.2533026</v>
      </c>
    </row>
    <row r="74" spans="1:13" ht="12.75">
      <c r="A74" t="s">
        <v>3</v>
      </c>
      <c r="I74">
        <v>3</v>
      </c>
      <c r="J74">
        <v>0.0984084</v>
      </c>
      <c r="K74">
        <v>0.0049604</v>
      </c>
      <c r="L74">
        <v>0.0886833</v>
      </c>
      <c r="M74">
        <v>0.1081334</v>
      </c>
    </row>
    <row r="75" spans="1:13" ht="12.75">
      <c r="A75" t="s">
        <v>11</v>
      </c>
      <c r="I75">
        <v>4</v>
      </c>
      <c r="J75">
        <v>0.1350826</v>
      </c>
      <c r="K75">
        <v>0.0056848</v>
      </c>
      <c r="L75">
        <v>0.1239375</v>
      </c>
      <c r="M75">
        <v>0.1462278</v>
      </c>
    </row>
    <row r="76" spans="1:13" ht="12.75">
      <c r="A76" t="s">
        <v>70</v>
      </c>
      <c r="I76">
        <v>5</v>
      </c>
      <c r="J76">
        <v>0.0233632</v>
      </c>
      <c r="K76">
        <v>0.0024801</v>
      </c>
      <c r="L76">
        <v>0.0185009</v>
      </c>
      <c r="M76">
        <v>0.0282256</v>
      </c>
    </row>
    <row r="77" spans="1:13" ht="12.75">
      <c r="A77" t="s">
        <v>71</v>
      </c>
      <c r="I77">
        <v>6</v>
      </c>
      <c r="J77">
        <v>0.019101</v>
      </c>
      <c r="K77">
        <v>0.0022701</v>
      </c>
      <c r="L77">
        <v>0.0146504</v>
      </c>
      <c r="M77">
        <v>0.0235516</v>
      </c>
    </row>
    <row r="78" spans="1:13" ht="12.75">
      <c r="A78" t="s">
        <v>72</v>
      </c>
      <c r="I78">
        <v>7</v>
      </c>
      <c r="J78">
        <v>0.0102503</v>
      </c>
      <c r="K78">
        <v>0.0016594</v>
      </c>
      <c r="L78">
        <v>0.006997</v>
      </c>
      <c r="M78">
        <v>0.0135037</v>
      </c>
    </row>
    <row r="79" spans="1:13" ht="12.75">
      <c r="A79" t="s">
        <v>73</v>
      </c>
      <c r="I79">
        <v>8</v>
      </c>
      <c r="J79">
        <v>0.0203115</v>
      </c>
      <c r="K79">
        <v>0.0023474</v>
      </c>
      <c r="L79">
        <v>0.0157093</v>
      </c>
      <c r="M79">
        <v>0.0249136</v>
      </c>
    </row>
    <row r="80" spans="1:13" ht="12.75">
      <c r="A80" t="s">
        <v>74</v>
      </c>
      <c r="I80">
        <v>9</v>
      </c>
      <c r="J80">
        <v>0.0026953</v>
      </c>
      <c r="K80">
        <v>0.0008712</v>
      </c>
      <c r="L80">
        <v>0.0009873</v>
      </c>
      <c r="M80">
        <v>0.0044032</v>
      </c>
    </row>
    <row r="81" spans="1:13" ht="12.75">
      <c r="A81" t="s">
        <v>75</v>
      </c>
      <c r="I81">
        <v>10</v>
      </c>
      <c r="J81">
        <v>0.0028819</v>
      </c>
      <c r="K81">
        <v>0.0008644</v>
      </c>
      <c r="L81">
        <v>0.0011872</v>
      </c>
      <c r="M81">
        <v>0.0045766</v>
      </c>
    </row>
    <row r="82" spans="1:13" ht="12.75">
      <c r="A82" t="s">
        <v>76</v>
      </c>
      <c r="I82">
        <v>11</v>
      </c>
      <c r="J82">
        <v>0.0003248</v>
      </c>
      <c r="K82">
        <v>0.0003248</v>
      </c>
      <c r="L82">
        <v>-0.000312</v>
      </c>
      <c r="M82">
        <v>0.0009616</v>
      </c>
    </row>
    <row r="83" spans="1:13" ht="12.75">
      <c r="A83" t="s">
        <v>77</v>
      </c>
      <c r="I83">
        <v>12</v>
      </c>
      <c r="J83">
        <v>0.0045593</v>
      </c>
      <c r="K83">
        <v>0.0011234</v>
      </c>
      <c r="L83">
        <v>0.0023568</v>
      </c>
      <c r="M83">
        <v>0.0067618</v>
      </c>
    </row>
    <row r="84" spans="1:13" ht="12.75">
      <c r="A84" t="s">
        <v>78</v>
      </c>
      <c r="I84">
        <v>14</v>
      </c>
      <c r="J84">
        <v>0.000279</v>
      </c>
      <c r="K84">
        <v>0.000279</v>
      </c>
      <c r="L84">
        <v>-0.000268</v>
      </c>
      <c r="M84">
        <v>0.000826</v>
      </c>
    </row>
    <row r="85" spans="1:13" ht="12.75">
      <c r="A85" t="s">
        <v>79</v>
      </c>
      <c r="I85">
        <v>15</v>
      </c>
      <c r="J85">
        <v>0.0011812</v>
      </c>
      <c r="K85">
        <v>0.0005565</v>
      </c>
      <c r="L85">
        <v>9.02E-05</v>
      </c>
      <c r="M85">
        <v>0.0022721</v>
      </c>
    </row>
    <row r="86" spans="1:13" ht="12.75">
      <c r="A86" t="s">
        <v>80</v>
      </c>
      <c r="I86">
        <v>16</v>
      </c>
      <c r="J86">
        <v>0.0011015</v>
      </c>
      <c r="K86">
        <v>0.0005945</v>
      </c>
      <c r="L86">
        <v>-6.41E-05</v>
      </c>
      <c r="M86">
        <v>0.002267</v>
      </c>
    </row>
    <row r="87" spans="1:13" ht="12.75">
      <c r="A87" t="s">
        <v>81</v>
      </c>
      <c r="I87">
        <v>17</v>
      </c>
      <c r="J87">
        <v>0.0005577</v>
      </c>
      <c r="K87">
        <v>0.0003945</v>
      </c>
      <c r="L87">
        <v>-0.0002157</v>
      </c>
      <c r="M87">
        <v>0.0013311</v>
      </c>
    </row>
    <row r="88" spans="1:13" ht="12.75">
      <c r="A88" t="s">
        <v>82</v>
      </c>
      <c r="I88">
        <v>18</v>
      </c>
      <c r="J88">
        <v>0.0003231</v>
      </c>
      <c r="K88">
        <v>0.000323</v>
      </c>
      <c r="L88">
        <v>-0.0003103</v>
      </c>
      <c r="M88">
        <v>0.0009564</v>
      </c>
    </row>
    <row r="89" spans="1:13" ht="12.75">
      <c r="A89" t="s">
        <v>83</v>
      </c>
      <c r="I89">
        <v>20</v>
      </c>
      <c r="J89">
        <v>0.000849</v>
      </c>
      <c r="K89">
        <v>0.0004905</v>
      </c>
      <c r="L89">
        <v>-0.0001125</v>
      </c>
      <c r="M89">
        <v>0.0018106</v>
      </c>
    </row>
    <row r="90" spans="1:13" ht="12.75">
      <c r="A90" t="s">
        <v>84</v>
      </c>
      <c r="I90">
        <v>25</v>
      </c>
      <c r="J90">
        <v>0.0002839</v>
      </c>
      <c r="K90">
        <v>0.0002839</v>
      </c>
      <c r="L90">
        <v>-0.0002727</v>
      </c>
      <c r="M90">
        <v>0.0008404</v>
      </c>
    </row>
    <row r="91" spans="1:13" ht="12.75">
      <c r="A91" t="s">
        <v>85</v>
      </c>
      <c r="I91">
        <v>30</v>
      </c>
      <c r="J91">
        <v>7.75E-05</v>
      </c>
      <c r="K91">
        <v>7.75E-05</v>
      </c>
      <c r="L91">
        <v>-7.45E-05</v>
      </c>
      <c r="M91">
        <v>0.0002295</v>
      </c>
    </row>
    <row r="92" spans="1:13" ht="12.75">
      <c r="A92" t="s">
        <v>86</v>
      </c>
      <c r="I92">
        <v>40</v>
      </c>
      <c r="J92">
        <v>0.0006927</v>
      </c>
      <c r="K92">
        <v>0.0004905</v>
      </c>
      <c r="L92">
        <v>-0.0002689</v>
      </c>
      <c r="M92">
        <v>0.0016543</v>
      </c>
    </row>
    <row r="93" spans="1:13" ht="12.75">
      <c r="A93" t="s">
        <v>87</v>
      </c>
      <c r="I93">
        <v>44</v>
      </c>
      <c r="J93">
        <v>7.69E-05</v>
      </c>
      <c r="K93">
        <v>7.69E-05</v>
      </c>
      <c r="L93">
        <v>-7.39E-05</v>
      </c>
      <c r="M93">
        <v>0.0002276</v>
      </c>
    </row>
    <row r="94" spans="1:13" ht="12.75">
      <c r="A94" t="s">
        <v>88</v>
      </c>
      <c r="I94">
        <v>48</v>
      </c>
      <c r="J94">
        <v>0.0002896</v>
      </c>
      <c r="K94">
        <v>0.0002896</v>
      </c>
      <c r="L94">
        <v>-0.0002781</v>
      </c>
      <c r="M94">
        <v>0.0008573</v>
      </c>
    </row>
    <row r="95" spans="1:13" ht="12.75">
      <c r="A95" t="s">
        <v>89</v>
      </c>
      <c r="I95">
        <v>50</v>
      </c>
      <c r="J95">
        <v>0.0003015</v>
      </c>
      <c r="K95">
        <v>0.0003015</v>
      </c>
      <c r="L95">
        <v>-0.0002896</v>
      </c>
      <c r="M95">
        <v>0.0008925</v>
      </c>
    </row>
    <row r="96" ht="12.75">
      <c r="A96" t="s">
        <v>90</v>
      </c>
    </row>
    <row r="97" ht="12.75">
      <c r="A97" t="s">
        <v>91</v>
      </c>
    </row>
    <row r="98" spans="1:10" ht="12.75">
      <c r="A98" t="s">
        <v>92</v>
      </c>
      <c r="J98">
        <f>SUMPRODUCT(I72:I95,J72:J95)</f>
        <v>2.4700167000000004</v>
      </c>
    </row>
    <row r="99" ht="12.75">
      <c r="A99" t="s">
        <v>93</v>
      </c>
    </row>
    <row r="100" ht="12.75">
      <c r="A100" t="s">
        <v>1</v>
      </c>
    </row>
    <row r="102" ht="12.75">
      <c r="A102" t="s">
        <v>5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148</v>
      </c>
    </row>
    <row r="3" ht="12.75">
      <c r="A3" t="s">
        <v>169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  <row r="9" ht="12.75">
      <c r="A9" t="s">
        <v>171</v>
      </c>
    </row>
    <row r="14" ht="12.75">
      <c r="A14" t="s">
        <v>13</v>
      </c>
    </row>
    <row r="15" spans="9:12" ht="12.75">
      <c r="I15" t="s">
        <v>6</v>
      </c>
      <c r="J15" t="s">
        <v>7</v>
      </c>
      <c r="K15" t="s">
        <v>8</v>
      </c>
      <c r="L15" t="s">
        <v>9</v>
      </c>
    </row>
    <row r="16" ht="12.75">
      <c r="A16" t="s">
        <v>100</v>
      </c>
    </row>
    <row r="17" ht="12.75">
      <c r="H17" t="s">
        <v>16</v>
      </c>
    </row>
    <row r="18" spans="1:12" ht="12.75">
      <c r="A18" t="s">
        <v>1</v>
      </c>
      <c r="H18">
        <v>30</v>
      </c>
      <c r="I18">
        <v>0.0090546</v>
      </c>
      <c r="J18">
        <v>0.0018072</v>
      </c>
      <c r="K18">
        <v>0.0055112</v>
      </c>
      <c r="L18">
        <v>0.012598</v>
      </c>
    </row>
    <row r="19" spans="1:12" ht="12.75">
      <c r="A19" t="s">
        <v>2</v>
      </c>
      <c r="H19">
        <v>60</v>
      </c>
      <c r="I19">
        <v>0.0158851</v>
      </c>
      <c r="J19">
        <v>0.0025709</v>
      </c>
      <c r="K19">
        <v>0.0108443</v>
      </c>
      <c r="L19">
        <v>0.0209259</v>
      </c>
    </row>
    <row r="20" spans="1:12" ht="12.75">
      <c r="A20" t="s">
        <v>3</v>
      </c>
      <c r="H20">
        <v>90</v>
      </c>
      <c r="I20">
        <v>0.0209394</v>
      </c>
      <c r="J20">
        <v>0.0026608</v>
      </c>
      <c r="K20">
        <v>0.0157225</v>
      </c>
      <c r="L20">
        <v>0.0261563</v>
      </c>
    </row>
    <row r="21" spans="1:12" ht="12.75">
      <c r="A21" t="s">
        <v>15</v>
      </c>
      <c r="H21">
        <v>99999</v>
      </c>
      <c r="I21">
        <v>0.9541209</v>
      </c>
      <c r="J21">
        <v>0.0040733</v>
      </c>
      <c r="K21">
        <v>0.9461344</v>
      </c>
      <c r="L21">
        <v>0.9621074</v>
      </c>
    </row>
    <row r="22" ht="12.75">
      <c r="A22" t="s">
        <v>101</v>
      </c>
    </row>
    <row r="23" spans="1:9" ht="12.75">
      <c r="A23" t="s">
        <v>102</v>
      </c>
      <c r="I23">
        <f>SUM(I19:I21)</f>
        <v>0.9909454000000001</v>
      </c>
    </row>
    <row r="24" ht="12.75">
      <c r="A24" t="s">
        <v>103</v>
      </c>
    </row>
    <row r="25" ht="12.75">
      <c r="A25" t="s">
        <v>104</v>
      </c>
    </row>
    <row r="26" ht="12.75">
      <c r="A26" t="s">
        <v>1</v>
      </c>
    </row>
    <row r="28" ht="12.75">
      <c r="A28" t="s">
        <v>5</v>
      </c>
    </row>
    <row r="32" ht="12.75">
      <c r="A32" t="s">
        <v>65</v>
      </c>
    </row>
    <row r="34" spans="1:13" ht="12.75">
      <c r="A34" t="s">
        <v>105</v>
      </c>
      <c r="J34" t="s">
        <v>6</v>
      </c>
      <c r="K34" t="s">
        <v>7</v>
      </c>
      <c r="L34" t="s">
        <v>8</v>
      </c>
      <c r="M34" t="s">
        <v>9</v>
      </c>
    </row>
    <row r="36" spans="1:8" ht="12.75">
      <c r="A36" t="s">
        <v>1</v>
      </c>
      <c r="H36" t="s">
        <v>10</v>
      </c>
    </row>
    <row r="37" spans="1:13" ht="12.75">
      <c r="A37" t="s">
        <v>2</v>
      </c>
      <c r="I37">
        <v>0</v>
      </c>
      <c r="J37">
        <v>0.3113931</v>
      </c>
      <c r="K37">
        <v>0.0106082</v>
      </c>
      <c r="L37">
        <v>0.2905931</v>
      </c>
      <c r="M37">
        <v>0.3321931</v>
      </c>
    </row>
    <row r="38" spans="1:13" ht="12.75">
      <c r="A38" t="s">
        <v>3</v>
      </c>
      <c r="I38">
        <v>1</v>
      </c>
      <c r="J38">
        <v>0.6886069</v>
      </c>
      <c r="K38">
        <v>0.0106082</v>
      </c>
      <c r="L38">
        <v>0.6678069</v>
      </c>
      <c r="M38">
        <v>0.7094069</v>
      </c>
    </row>
    <row r="39" ht="12.75">
      <c r="A39" t="s">
        <v>4</v>
      </c>
    </row>
    <row r="40" ht="12.75">
      <c r="A40" t="s">
        <v>106</v>
      </c>
    </row>
    <row r="41" ht="12.75">
      <c r="A41" t="s">
        <v>107</v>
      </c>
    </row>
    <row r="42" ht="12.75">
      <c r="A42" t="s">
        <v>1</v>
      </c>
    </row>
    <row r="44" ht="12.75">
      <c r="A44" t="s">
        <v>5</v>
      </c>
    </row>
    <row r="50" spans="1:13" ht="12.75">
      <c r="A50" t="s">
        <v>28</v>
      </c>
      <c r="J50" t="s">
        <v>6</v>
      </c>
      <c r="K50" t="s">
        <v>7</v>
      </c>
      <c r="L50" t="s">
        <v>8</v>
      </c>
      <c r="M50" t="s">
        <v>9</v>
      </c>
    </row>
    <row r="52" spans="1:8" ht="12.75">
      <c r="A52" t="s">
        <v>108</v>
      </c>
      <c r="H52" t="s">
        <v>12</v>
      </c>
    </row>
    <row r="53" spans="9:13" ht="12.75">
      <c r="I53">
        <v>1</v>
      </c>
      <c r="J53">
        <v>0.4376946</v>
      </c>
      <c r="K53">
        <v>0.0205504</v>
      </c>
      <c r="L53">
        <v>0.3973651</v>
      </c>
      <c r="M53">
        <v>0.478024</v>
      </c>
    </row>
    <row r="54" spans="1:13" ht="12.75">
      <c r="A54" t="s">
        <v>1</v>
      </c>
      <c r="I54">
        <v>2</v>
      </c>
      <c r="J54">
        <v>0.2466057</v>
      </c>
      <c r="K54">
        <v>0.0180898</v>
      </c>
      <c r="L54">
        <v>0.211105</v>
      </c>
      <c r="M54">
        <v>0.2821064</v>
      </c>
    </row>
    <row r="55" spans="1:13" ht="12.75">
      <c r="A55" t="s">
        <v>2</v>
      </c>
      <c r="I55">
        <v>3</v>
      </c>
      <c r="J55">
        <v>0.0968526</v>
      </c>
      <c r="K55">
        <v>0.0118614</v>
      </c>
      <c r="L55">
        <v>0.0735749</v>
      </c>
      <c r="M55">
        <v>0.1201302</v>
      </c>
    </row>
    <row r="56" spans="1:13" ht="12.75">
      <c r="A56" t="s">
        <v>3</v>
      </c>
      <c r="I56">
        <v>4</v>
      </c>
      <c r="J56">
        <v>0.1062009</v>
      </c>
      <c r="K56">
        <v>0.01287</v>
      </c>
      <c r="L56">
        <v>0.080944</v>
      </c>
      <c r="M56">
        <v>0.1314578</v>
      </c>
    </row>
    <row r="57" spans="1:13" ht="12.75">
      <c r="A57" t="s">
        <v>11</v>
      </c>
      <c r="I57">
        <v>5</v>
      </c>
      <c r="J57">
        <v>0.0299583</v>
      </c>
      <c r="K57">
        <v>0.0065929</v>
      </c>
      <c r="L57">
        <v>0.0170199</v>
      </c>
      <c r="M57">
        <v>0.0428967</v>
      </c>
    </row>
    <row r="58" spans="1:13" ht="12.75">
      <c r="A58" t="s">
        <v>109</v>
      </c>
      <c r="I58">
        <v>6</v>
      </c>
      <c r="J58">
        <v>0.0311597</v>
      </c>
      <c r="K58">
        <v>0.0067945</v>
      </c>
      <c r="L58">
        <v>0.0178258</v>
      </c>
      <c r="M58">
        <v>0.0444937</v>
      </c>
    </row>
    <row r="59" spans="1:13" ht="12.75">
      <c r="A59" t="s">
        <v>110</v>
      </c>
      <c r="I59">
        <v>7</v>
      </c>
      <c r="J59">
        <v>0.0078496</v>
      </c>
      <c r="K59">
        <v>0.0034017</v>
      </c>
      <c r="L59">
        <v>0.0011739</v>
      </c>
      <c r="M59">
        <v>0.0145254</v>
      </c>
    </row>
    <row r="60" spans="1:13" ht="12.75">
      <c r="A60" t="s">
        <v>111</v>
      </c>
      <c r="I60">
        <v>8</v>
      </c>
      <c r="J60">
        <v>0.0175745</v>
      </c>
      <c r="K60">
        <v>0.0049567</v>
      </c>
      <c r="L60">
        <v>0.0078472</v>
      </c>
      <c r="M60">
        <v>0.0273018</v>
      </c>
    </row>
    <row r="61" spans="1:13" ht="12.75">
      <c r="A61" t="s">
        <v>112</v>
      </c>
      <c r="I61">
        <v>9</v>
      </c>
      <c r="J61">
        <v>0.0037028</v>
      </c>
      <c r="K61">
        <v>0.0025387</v>
      </c>
      <c r="L61">
        <v>-0.0012794</v>
      </c>
      <c r="M61">
        <v>0.008685</v>
      </c>
    </row>
    <row r="62" spans="1:13" ht="12.75">
      <c r="A62" t="s">
        <v>113</v>
      </c>
      <c r="I62">
        <v>10</v>
      </c>
      <c r="J62">
        <v>0.0101346</v>
      </c>
      <c r="K62">
        <v>0.0038609</v>
      </c>
      <c r="L62">
        <v>0.0025578</v>
      </c>
      <c r="M62">
        <v>0.0177114</v>
      </c>
    </row>
    <row r="63" spans="1:13" ht="12.75">
      <c r="A63" t="s">
        <v>114</v>
      </c>
      <c r="I63">
        <v>11</v>
      </c>
      <c r="J63">
        <v>0.0007054</v>
      </c>
      <c r="K63">
        <v>0.0005585</v>
      </c>
      <c r="L63">
        <v>-0.0003907</v>
      </c>
      <c r="M63">
        <v>0.0018014</v>
      </c>
    </row>
    <row r="64" spans="1:13" ht="12.75">
      <c r="A64" t="s">
        <v>115</v>
      </c>
      <c r="I64">
        <v>12</v>
      </c>
      <c r="J64">
        <v>0.0032818</v>
      </c>
      <c r="K64">
        <v>0.0015409</v>
      </c>
      <c r="L64">
        <v>0.0002579</v>
      </c>
      <c r="M64">
        <v>0.0063058</v>
      </c>
    </row>
    <row r="65" spans="1:13" ht="12.75">
      <c r="A65" t="s">
        <v>116</v>
      </c>
      <c r="I65">
        <v>14</v>
      </c>
      <c r="J65">
        <v>0.0022575</v>
      </c>
      <c r="K65">
        <v>0.0018092</v>
      </c>
      <c r="L65">
        <v>-0.0012931</v>
      </c>
      <c r="M65">
        <v>0.005808</v>
      </c>
    </row>
    <row r="66" spans="1:13" ht="12.75">
      <c r="A66" t="s">
        <v>117</v>
      </c>
      <c r="I66">
        <v>15</v>
      </c>
      <c r="J66">
        <v>0.0009487</v>
      </c>
      <c r="K66">
        <v>0.0009491</v>
      </c>
      <c r="L66">
        <v>-0.0009139</v>
      </c>
      <c r="M66">
        <v>0.0028113</v>
      </c>
    </row>
    <row r="67" spans="1:13" ht="12.75">
      <c r="A67" t="s">
        <v>118</v>
      </c>
      <c r="I67">
        <v>16</v>
      </c>
      <c r="J67">
        <v>0.0026541</v>
      </c>
      <c r="K67">
        <v>0.00133</v>
      </c>
      <c r="L67">
        <v>4.41E-05</v>
      </c>
      <c r="M67">
        <v>0.0052641</v>
      </c>
    </row>
    <row r="68" spans="1:13" ht="12.75">
      <c r="A68" t="s">
        <v>119</v>
      </c>
      <c r="I68">
        <v>18</v>
      </c>
      <c r="J68">
        <v>0.0003437</v>
      </c>
      <c r="K68">
        <v>0.0002435</v>
      </c>
      <c r="L68">
        <v>-0.0001343</v>
      </c>
      <c r="M68">
        <v>0.0008216</v>
      </c>
    </row>
    <row r="69" spans="1:13" ht="12.75">
      <c r="A69" t="s">
        <v>120</v>
      </c>
      <c r="I69">
        <v>20</v>
      </c>
      <c r="J69">
        <v>0.001547</v>
      </c>
      <c r="K69">
        <v>0.0015467</v>
      </c>
      <c r="L69">
        <v>-0.0014884</v>
      </c>
      <c r="M69">
        <v>0.0045824</v>
      </c>
    </row>
    <row r="70" spans="1:13" ht="12.75">
      <c r="A70" t="s">
        <v>121</v>
      </c>
      <c r="I70">
        <v>30</v>
      </c>
      <c r="J70">
        <v>0.0005285</v>
      </c>
      <c r="K70">
        <v>0.000529</v>
      </c>
      <c r="L70">
        <v>-0.0005096</v>
      </c>
      <c r="M70">
        <v>0.0015666</v>
      </c>
    </row>
    <row r="71" ht="12.75">
      <c r="A71" t="s">
        <v>122</v>
      </c>
    </row>
    <row r="72" ht="12.75">
      <c r="A72" t="s">
        <v>123</v>
      </c>
    </row>
    <row r="73" ht="12.75">
      <c r="A73" t="s">
        <v>124</v>
      </c>
    </row>
    <row r="74" spans="1:10" ht="12.75">
      <c r="A74" t="s">
        <v>125</v>
      </c>
      <c r="J74">
        <f>SUMPRODUCT(I53:I70,J53:J70)</f>
        <v>2.5016552</v>
      </c>
    </row>
    <row r="75" ht="12.75">
      <c r="A75" t="s">
        <v>126</v>
      </c>
    </row>
    <row r="76" ht="12.75">
      <c r="A76" t="s">
        <v>1</v>
      </c>
    </row>
    <row r="78" ht="12.75">
      <c r="A78" t="s">
        <v>5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2011-11-27T03:35:45Z</dcterms:created>
  <dcterms:modified xsi:type="dcterms:W3CDTF">2011-11-27T04:11:00Z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