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90" activeTab="0"/>
  </bookViews>
  <sheets>
    <sheet name="multiple sexual partners" sheetId="1" r:id="rId1"/>
  </sheets>
  <definedNames/>
  <calcPr fullCalcOnLoad="1"/>
</workbook>
</file>

<file path=xl/sharedStrings.xml><?xml version="1.0" encoding="utf-8"?>
<sst xmlns="http://schemas.openxmlformats.org/spreadsheetml/2006/main" count="84" uniqueCount="63">
  <si>
    <t>U.S. births to women having multiple sexual partners</t>
  </si>
  <si>
    <t>For some discussion of these data and statistics, see</t>
  </si>
  <si>
    <t>http://purplemotes.net/2009/12/11/social-fundamentals/</t>
  </si>
  <si>
    <t>This workbook is available at:</t>
  </si>
  <si>
    <t>http://galbithink.org/gender-difference/multiple-partners.xls</t>
  </si>
  <si>
    <t>relational status of mother</t>
  </si>
  <si>
    <t>share of births in last five years</t>
  </si>
  <si>
    <t>alt. estimate</t>
  </si>
  <si>
    <t>multiple sexual partners</t>
  </si>
  <si>
    <t>births in 2006</t>
  </si>
  <si>
    <t>share of births</t>
  </si>
  <si>
    <t>married</t>
  </si>
  <si>
    <t>cohabitating</t>
  </si>
  <si>
    <t>unmarried</t>
  </si>
  <si>
    <t>not cohabitating</t>
  </si>
  <si>
    <t>total</t>
  </si>
  <si>
    <t>average for all women giving birth</t>
  </si>
  <si>
    <t>corrected for 2006 married/unmarried distribution</t>
  </si>
  <si>
    <t>females</t>
  </si>
  <si>
    <t>males</t>
  </si>
  <si>
    <t>sexual partners in past 12 months</t>
  </si>
  <si>
    <t>age</t>
  </si>
  <si>
    <t>births to mothers of that age</t>
  </si>
  <si>
    <t>share of birth</t>
  </si>
  <si>
    <t>3 or more</t>
  </si>
  <si>
    <t>multiple partners among having sex</t>
  </si>
  <si>
    <t>15-17</t>
  </si>
  <si>
    <t>18-19</t>
  </si>
  <si>
    <t>20-24</t>
  </si>
  <si>
    <t>25-29</t>
  </si>
  <si>
    <t>30-34</t>
  </si>
  <si>
    <t>35-39</t>
  </si>
  <si>
    <t>40-44</t>
  </si>
  <si>
    <t>relational status</t>
  </si>
  <si>
    <t>number reporting</t>
  </si>
  <si>
    <t>all statuses</t>
  </si>
  <si>
    <t>currently married</t>
  </si>
  <si>
    <t>currently cohabiting</t>
  </si>
  <si>
    <t>never married, not cohabiting</t>
  </si>
  <si>
    <t>formerly married, not cohabitating</t>
  </si>
  <si>
    <t>not cohabiting</t>
  </si>
  <si>
    <t>Sources:</t>
  </si>
  <si>
    <t>Mosher, William D., Anjani Chandra, and Jo Jones. 2005. Sexual behavior and selected health measures: men and women 15-44 years of age, United States, 2002. DHHS publication, no. (PHS) 2005-1250. [Hyattsville, MD]: U.S. Dept. of Health and Human Services, Centers for Disease Control and Prevention, National Center for Health Statistics, Tables 1-2, pp. 19-20 (multiple sexual partners)</t>
  </si>
  <si>
    <t>http://www.cdc.gov/nchs/data/ad/ad362.pdf</t>
  </si>
  <si>
    <t>Chandra A, Martinez GM, Mosher WD, Abma JC, Jones J. Fertility, family planning, and reproductive health of U.S. women: Data from the 2002 National Survey of Family Growth. National Center for Health Statistics. Vital Health Stat 23(25). 2005.  Table 5, p. 40 (distribution of women by relational status), Table 18, p. 53 (births in last 5 years by relational status).</t>
  </si>
  <si>
    <t>http://www.cdc.gov/nchs/data/series/sr_23/sr23_025.pdf</t>
  </si>
  <si>
    <t>Births in 2006</t>
  </si>
  <si>
    <t>Age of Mother</t>
  </si>
  <si>
    <t>all</t>
  </si>
  <si>
    <t>White</t>
  </si>
  <si>
    <t>Black</t>
  </si>
  <si>
    <t>American Indian</t>
  </si>
  <si>
    <t>Asian or Pacific Islander</t>
  </si>
  <si>
    <t>Total</t>
  </si>
  <si>
    <t>Under 15</t>
  </si>
  <si>
    <t>15</t>
  </si>
  <si>
    <t>16</t>
  </si>
  <si>
    <t>17</t>
  </si>
  <si>
    <t>18</t>
  </si>
  <si>
    <t>19</t>
  </si>
  <si>
    <t>45-49</t>
  </si>
  <si>
    <t>50-54</t>
  </si>
  <si>
    <t>Source: U.S. Census Bureau</t>
  </si>
</sst>
</file>

<file path=xl/styles.xml><?xml version="1.0" encoding="utf-8"?>
<styleSheet xmlns="http://schemas.openxmlformats.org/spreadsheetml/2006/main">
  <numFmts count="4">
    <numFmt numFmtId="164" formatCode="GENERAL"/>
    <numFmt numFmtId="165" formatCode="0.0%"/>
    <numFmt numFmtId="166" formatCode="#,##0"/>
    <numFmt numFmtId="167" formatCode="0.00%"/>
  </numFmts>
  <fonts count="1">
    <font>
      <sz val="10"/>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
    <xf numFmtId="164" fontId="0" fillId="0" borderId="0" xfId="0" applyAlignment="1">
      <alignment/>
    </xf>
    <xf numFmtId="164" fontId="0" fillId="0" borderId="0" xfId="0" applyAlignment="1">
      <alignment wrapText="1"/>
    </xf>
    <xf numFmtId="164" fontId="0" fillId="0" borderId="0" xfId="0" applyFont="1" applyBorder="1" applyAlignment="1">
      <alignment wrapText="1"/>
    </xf>
    <xf numFmtId="164" fontId="0" fillId="0" borderId="0" xfId="0" applyFont="1" applyAlignment="1">
      <alignment wrapText="1"/>
    </xf>
    <xf numFmtId="164" fontId="0" fillId="0" borderId="0" xfId="0" applyFont="1" applyAlignment="1">
      <alignment horizontal="center" wrapText="1"/>
    </xf>
    <xf numFmtId="165" fontId="0" fillId="0" borderId="0" xfId="0" applyNumberFormat="1" applyFont="1" applyAlignment="1">
      <alignment horizontal="center" wrapText="1"/>
    </xf>
    <xf numFmtId="166" fontId="0" fillId="0" borderId="0" xfId="0" applyNumberFormat="1" applyAlignment="1">
      <alignment horizontal="center" wrapText="1"/>
    </xf>
    <xf numFmtId="165" fontId="0" fillId="0" borderId="0" xfId="0" applyNumberFormat="1" applyAlignment="1">
      <alignment horizontal="center" wrapText="1"/>
    </xf>
    <xf numFmtId="165" fontId="0" fillId="0" borderId="0" xfId="0" applyNumberFormat="1" applyAlignment="1">
      <alignment wrapText="1"/>
    </xf>
    <xf numFmtId="164" fontId="0" fillId="0" borderId="0" xfId="0" applyFont="1" applyBorder="1" applyAlignment="1">
      <alignment horizontal="center" wrapText="1"/>
    </xf>
    <xf numFmtId="167" fontId="0" fillId="0" borderId="0" xfId="0" applyNumberFormat="1" applyAlignment="1">
      <alignment horizontal="center" wrapText="1"/>
    </xf>
    <xf numFmtId="164" fontId="0" fillId="0" borderId="0" xfId="0" applyNumberFormat="1" applyFont="1" applyFill="1" applyBorder="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1"/>
  <sheetViews>
    <sheetView tabSelected="1" workbookViewId="0" topLeftCell="A1">
      <selection activeCell="A5" sqref="A5"/>
    </sheetView>
  </sheetViews>
  <sheetFormatPr defaultColWidth="12.57421875" defaultRowHeight="12.75"/>
  <cols>
    <col min="1" max="1" width="20.57421875" style="1" customWidth="1"/>
    <col min="2" max="16384" width="11.57421875" style="1" customWidth="1"/>
  </cols>
  <sheetData>
    <row r="1" spans="1:5" ht="12.75" customHeight="1">
      <c r="A1" s="2" t="s">
        <v>0</v>
      </c>
      <c r="B1" s="2"/>
      <c r="C1" s="2"/>
      <c r="D1" s="2"/>
      <c r="E1" s="2"/>
    </row>
    <row r="2" spans="1:5" ht="12.75" customHeight="1">
      <c r="A2" s="2" t="s">
        <v>1</v>
      </c>
      <c r="B2" s="2"/>
      <c r="C2" s="2"/>
      <c r="D2" s="2"/>
      <c r="E2" s="2"/>
    </row>
    <row r="3" spans="1:5" ht="12.75" customHeight="1">
      <c r="A3" s="2" t="s">
        <v>2</v>
      </c>
      <c r="B3" s="2"/>
      <c r="C3" s="2"/>
      <c r="D3" s="2"/>
      <c r="E3" s="2"/>
    </row>
    <row r="4" spans="1:5" ht="12.75" customHeight="1">
      <c r="A4" s="2" t="s">
        <v>3</v>
      </c>
      <c r="B4" s="2"/>
      <c r="C4" s="2"/>
      <c r="D4" s="2"/>
      <c r="E4" s="3"/>
    </row>
    <row r="5" spans="1:5" ht="12.75" customHeight="1">
      <c r="A5" s="2" t="s">
        <v>4</v>
      </c>
      <c r="B5" s="2"/>
      <c r="C5" s="2"/>
      <c r="D5" s="2"/>
      <c r="E5" s="3"/>
    </row>
    <row r="8" spans="1:8" ht="36.75">
      <c r="A8" s="1" t="s">
        <v>5</v>
      </c>
      <c r="B8" s="4" t="s">
        <v>6</v>
      </c>
      <c r="C8" s="4" t="s">
        <v>7</v>
      </c>
      <c r="D8" s="5" t="s">
        <v>8</v>
      </c>
      <c r="F8" s="1" t="s">
        <v>5</v>
      </c>
      <c r="G8" s="4" t="s">
        <v>9</v>
      </c>
      <c r="H8" s="4" t="s">
        <v>10</v>
      </c>
    </row>
    <row r="9" spans="1:8" ht="12.75">
      <c r="A9" s="1" t="s">
        <v>11</v>
      </c>
      <c r="B9" s="5">
        <v>0.644</v>
      </c>
      <c r="C9" s="5">
        <f>H9</f>
        <v>0.615068613580179</v>
      </c>
      <c r="D9" s="5">
        <f>G37</f>
        <v>0.03909465020576132</v>
      </c>
      <c r="F9" s="1" t="s">
        <v>11</v>
      </c>
      <c r="G9" s="6">
        <v>2623609</v>
      </c>
      <c r="H9" s="7">
        <f>G9/G$11</f>
        <v>0.615068613580179</v>
      </c>
    </row>
    <row r="10" spans="1:8" ht="12.75">
      <c r="A10" s="1" t="s">
        <v>12</v>
      </c>
      <c r="B10" s="5">
        <v>0.14300000000000002</v>
      </c>
      <c r="C10" s="5">
        <f>H10*B10/(B10+B11)</f>
        <v>0.15462131533155737</v>
      </c>
      <c r="D10" s="5">
        <f>G38</f>
        <v>0.15949632738719832</v>
      </c>
      <c r="F10" s="1" t="s">
        <v>13</v>
      </c>
      <c r="G10" s="6">
        <v>1641946</v>
      </c>
      <c r="H10" s="7">
        <f>G10/G$11</f>
        <v>0.3849313864198211</v>
      </c>
    </row>
    <row r="11" spans="1:8" ht="12.75">
      <c r="A11" s="1" t="s">
        <v>14</v>
      </c>
      <c r="B11" s="5">
        <v>0.213</v>
      </c>
      <c r="C11" s="5">
        <f>H10*B11/(B10+B11)</f>
        <v>0.23031007108826376</v>
      </c>
      <c r="D11" s="5">
        <f>G41</f>
        <v>0.386353327543025</v>
      </c>
      <c r="F11" s="1" t="s">
        <v>15</v>
      </c>
      <c r="G11" s="6">
        <f>SUM(G9:G10)</f>
        <v>4265555</v>
      </c>
      <c r="H11" s="4"/>
    </row>
    <row r="12" spans="2:4" ht="36.75">
      <c r="B12" s="5"/>
      <c r="C12" s="5"/>
      <c r="D12" s="5" t="s">
        <v>16</v>
      </c>
    </row>
    <row r="13" spans="2:4" ht="12.75">
      <c r="B13" s="5"/>
      <c r="C13" s="5"/>
      <c r="D13" s="5">
        <f>SUMPRODUCT(B9:B11,D9:D11)</f>
        <v>0.13027818831554397</v>
      </c>
    </row>
    <row r="14" spans="2:8" ht="12.75" customHeight="1">
      <c r="B14" s="4"/>
      <c r="C14" s="4"/>
      <c r="D14" s="5">
        <f>SUMPRODUCT(C9:C11,D9:D11)</f>
        <v>0.1376884865632423</v>
      </c>
      <c r="E14" s="2" t="s">
        <v>17</v>
      </c>
      <c r="F14" s="2"/>
      <c r="G14" s="2"/>
      <c r="H14" s="2"/>
    </row>
    <row r="15" ht="12.75">
      <c r="D15" s="8"/>
    </row>
    <row r="16" spans="6:12" ht="12.75">
      <c r="F16" s="8"/>
      <c r="G16" s="8"/>
      <c r="L16" s="8"/>
    </row>
    <row r="17" spans="6:12" ht="12.75">
      <c r="F17" s="8"/>
      <c r="G17" s="8"/>
      <c r="L17" s="8"/>
    </row>
    <row r="18" spans="4:12" ht="12.75" customHeight="1">
      <c r="D18" s="9" t="s">
        <v>18</v>
      </c>
      <c r="E18" s="9"/>
      <c r="F18" s="9"/>
      <c r="G18" s="9"/>
      <c r="H18" s="4"/>
      <c r="I18" s="9" t="s">
        <v>19</v>
      </c>
      <c r="J18" s="9"/>
      <c r="K18" s="9"/>
      <c r="L18" s="9"/>
    </row>
    <row r="19" spans="4:12" ht="12.75" customHeight="1">
      <c r="D19" s="9" t="s">
        <v>20</v>
      </c>
      <c r="E19" s="9"/>
      <c r="F19" s="9"/>
      <c r="G19" s="4"/>
      <c r="H19" s="4"/>
      <c r="I19" s="9" t="s">
        <v>20</v>
      </c>
      <c r="J19" s="9"/>
      <c r="K19" s="9"/>
      <c r="L19" s="4"/>
    </row>
    <row r="20" spans="1:12" ht="48.75">
      <c r="A20" s="4" t="s">
        <v>21</v>
      </c>
      <c r="B20" s="4" t="s">
        <v>22</v>
      </c>
      <c r="C20" s="4" t="s">
        <v>23</v>
      </c>
      <c r="D20" s="4">
        <v>1</v>
      </c>
      <c r="E20" s="4">
        <v>2</v>
      </c>
      <c r="F20" s="4" t="s">
        <v>24</v>
      </c>
      <c r="G20" s="7" t="s">
        <v>25</v>
      </c>
      <c r="H20" s="4"/>
      <c r="I20" s="4">
        <v>1</v>
      </c>
      <c r="J20" s="4">
        <v>2</v>
      </c>
      <c r="K20" s="4" t="s">
        <v>24</v>
      </c>
      <c r="L20" s="7" t="s">
        <v>25</v>
      </c>
    </row>
    <row r="21" spans="1:12" ht="12.75">
      <c r="A21" s="4" t="s">
        <v>26</v>
      </c>
      <c r="B21" s="4">
        <f>SUM(B58:B60)</f>
        <v>138943</v>
      </c>
      <c r="C21" s="7">
        <f>B21/B$29</f>
        <v>0.03267567144891391</v>
      </c>
      <c r="D21" s="7">
        <v>0.247</v>
      </c>
      <c r="E21" s="7">
        <v>0.07</v>
      </c>
      <c r="F21" s="7">
        <v>0.075</v>
      </c>
      <c r="G21" s="7">
        <f>(E21+F21)/SUM(D21:F21)</f>
        <v>0.3698979591836735</v>
      </c>
      <c r="H21" s="4"/>
      <c r="I21" s="10">
        <v>0.255</v>
      </c>
      <c r="J21" s="10">
        <v>0.084</v>
      </c>
      <c r="K21" s="10">
        <v>0.07</v>
      </c>
      <c r="L21" s="7">
        <f>(J21+K21)/SUM(I21:K21)</f>
        <v>0.3765281173594132</v>
      </c>
    </row>
    <row r="22" spans="1:12" ht="12.75">
      <c r="A22" s="4" t="s">
        <v>27</v>
      </c>
      <c r="B22" s="4">
        <f>B61+B62</f>
        <v>296493</v>
      </c>
      <c r="C22" s="7">
        <f>B22/B$29</f>
        <v>0.06972721083395948</v>
      </c>
      <c r="D22" s="7">
        <v>0.429</v>
      </c>
      <c r="E22" s="7">
        <v>0.136</v>
      </c>
      <c r="F22" s="7">
        <v>0.168</v>
      </c>
      <c r="G22" s="7">
        <f>(E22+F22)/SUM(D22:F22)</f>
        <v>0.4147339699863574</v>
      </c>
      <c r="H22" s="4"/>
      <c r="I22" s="10">
        <v>0.365</v>
      </c>
      <c r="J22" s="10">
        <v>0.162</v>
      </c>
      <c r="K22" s="10">
        <v>0.154</v>
      </c>
      <c r="L22" s="7">
        <f>(J22+K22)/SUM(I22:K22)</f>
        <v>0.46402349486049926</v>
      </c>
    </row>
    <row r="23" spans="1:12" ht="12.75">
      <c r="A23" s="4" t="s">
        <v>28</v>
      </c>
      <c r="B23" s="4">
        <f>B63</f>
        <v>1080437</v>
      </c>
      <c r="C23" s="7">
        <f>B23/B$29</f>
        <v>0.2540898385183147</v>
      </c>
      <c r="D23" s="7">
        <v>0.609</v>
      </c>
      <c r="E23" s="7">
        <v>0.126</v>
      </c>
      <c r="F23" s="7">
        <v>0.115</v>
      </c>
      <c r="G23" s="7">
        <f>(E23+F23)/SUM(D23:F23)</f>
        <v>0.28352941176470586</v>
      </c>
      <c r="H23" s="4"/>
      <c r="I23" s="10">
        <v>0.493</v>
      </c>
      <c r="J23" s="10">
        <v>0.127</v>
      </c>
      <c r="K23" s="10">
        <v>0.193</v>
      </c>
      <c r="L23" s="7">
        <f>(J23+K23)/SUM(I23:K23)</f>
        <v>0.39360393603936045</v>
      </c>
    </row>
    <row r="24" spans="1:12" ht="12.75">
      <c r="A24" s="4" t="s">
        <v>29</v>
      </c>
      <c r="B24" s="4">
        <f>B64</f>
        <v>1181899</v>
      </c>
      <c r="C24" s="7">
        <f>B24/B$29</f>
        <v>0.27795098284764186</v>
      </c>
      <c r="D24" s="7">
        <v>0.759</v>
      </c>
      <c r="E24" s="7">
        <v>0.094</v>
      </c>
      <c r="F24" s="7">
        <v>0.057</v>
      </c>
      <c r="G24" s="7">
        <f>(E24+F24)/SUM(D24:F24)</f>
        <v>0.16593406593406593</v>
      </c>
      <c r="H24" s="4"/>
      <c r="I24" s="10">
        <v>0.671</v>
      </c>
      <c r="J24" s="10">
        <v>0.066</v>
      </c>
      <c r="K24" s="10">
        <v>0.125</v>
      </c>
      <c r="L24" s="7">
        <f>(J24+K24)/SUM(I24:K24)</f>
        <v>0.22157772621809743</v>
      </c>
    </row>
    <row r="25" spans="1:12" ht="12.75">
      <c r="A25" s="4" t="s">
        <v>30</v>
      </c>
      <c r="B25" s="4">
        <f>B65</f>
        <v>950258</v>
      </c>
      <c r="C25" s="7">
        <f>B25/B$29</f>
        <v>0.22347522509015952</v>
      </c>
      <c r="D25" s="7">
        <v>0.797</v>
      </c>
      <c r="E25" s="7">
        <v>0.056</v>
      </c>
      <c r="F25" s="7">
        <v>0.05</v>
      </c>
      <c r="G25" s="7">
        <f>(E25+F25)/SUM(D25:F25)</f>
        <v>0.11738648947951275</v>
      </c>
      <c r="H25" s="4"/>
      <c r="I25" s="10">
        <v>0.748</v>
      </c>
      <c r="J25" s="10">
        <v>0.068</v>
      </c>
      <c r="K25" s="10">
        <v>0.08700000000000001</v>
      </c>
      <c r="L25" s="7">
        <f>(J25+K25)/SUM(I25:K25)</f>
        <v>0.17165005537098563</v>
      </c>
    </row>
    <row r="26" spans="1:12" ht="12.75">
      <c r="A26" s="4" t="s">
        <v>31</v>
      </c>
      <c r="B26" s="4">
        <f>B66</f>
        <v>498616</v>
      </c>
      <c r="C26" s="7">
        <f>B26/B$29</f>
        <v>0.1172611257506435</v>
      </c>
      <c r="D26" s="7">
        <v>0.783</v>
      </c>
      <c r="E26" s="7">
        <v>0.061</v>
      </c>
      <c r="F26" s="7">
        <v>0.044</v>
      </c>
      <c r="G26" s="7">
        <f>(E26+F26)/SUM(D26:F26)</f>
        <v>0.11824324324324324</v>
      </c>
      <c r="H26" s="4"/>
      <c r="I26" s="10">
        <v>0.768</v>
      </c>
      <c r="J26" s="10">
        <v>0.05</v>
      </c>
      <c r="K26" s="10">
        <v>0.068</v>
      </c>
      <c r="L26" s="7">
        <f>(J26+K26)/SUM(I26:K26)</f>
        <v>0.13318284424379234</v>
      </c>
    </row>
    <row r="27" spans="1:12" ht="12.75">
      <c r="A27" s="4" t="s">
        <v>32</v>
      </c>
      <c r="B27" s="4">
        <f>B67</f>
        <v>105539</v>
      </c>
      <c r="C27" s="7">
        <f>B27/B$29</f>
        <v>0.024819945510367022</v>
      </c>
      <c r="D27" s="7">
        <v>0.794</v>
      </c>
      <c r="E27" s="7">
        <v>0.034</v>
      </c>
      <c r="F27" s="7">
        <v>0.037</v>
      </c>
      <c r="G27" s="7">
        <f>(E27+F27)/SUM(D27:F27)</f>
        <v>0.08208092485549134</v>
      </c>
      <c r="H27" s="4"/>
      <c r="I27" s="10">
        <v>0.764</v>
      </c>
      <c r="J27" s="10">
        <v>0.055</v>
      </c>
      <c r="K27" s="10">
        <v>0.053</v>
      </c>
      <c r="L27" s="7">
        <f>(J27+K27)/SUM(I27:K27)</f>
        <v>0.1238532110091743</v>
      </c>
    </row>
    <row r="28" spans="1:12" ht="36.75">
      <c r="A28" s="4"/>
      <c r="B28" s="4"/>
      <c r="C28" s="4"/>
      <c r="D28" s="4"/>
      <c r="E28" s="4"/>
      <c r="F28" s="4"/>
      <c r="G28" s="7" t="s">
        <v>16</v>
      </c>
      <c r="H28" s="4"/>
      <c r="I28" s="4"/>
      <c r="J28" s="4"/>
      <c r="K28" s="4"/>
      <c r="L28" s="4"/>
    </row>
    <row r="29" spans="1:12" ht="12.75">
      <c r="A29" s="4" t="s">
        <v>15</v>
      </c>
      <c r="B29" s="4">
        <f>SUM(B21:B27)</f>
        <v>4252185</v>
      </c>
      <c r="C29" s="10">
        <f>SUM(C21:C27)</f>
        <v>1</v>
      </c>
      <c r="D29" s="4"/>
      <c r="E29" s="4"/>
      <c r="F29" s="4"/>
      <c r="G29" s="7">
        <f>SUMPRODUCT(C21:C27,G21:G27)</f>
        <v>0.2013039383703606</v>
      </c>
      <c r="H29" s="4"/>
      <c r="I29" s="4"/>
      <c r="J29" s="4"/>
      <c r="K29" s="4"/>
      <c r="L29" s="4"/>
    </row>
    <row r="30" spans="4:12" ht="12.75">
      <c r="D30" s="4"/>
      <c r="E30" s="4"/>
      <c r="F30" s="4"/>
      <c r="G30" s="7"/>
      <c r="H30" s="4"/>
      <c r="I30" s="4"/>
      <c r="J30" s="4"/>
      <c r="K30" s="4"/>
      <c r="L30" s="4"/>
    </row>
    <row r="31" spans="4:12" ht="12.75">
      <c r="D31" s="4"/>
      <c r="E31" s="4"/>
      <c r="F31" s="4"/>
      <c r="G31" s="7"/>
      <c r="H31" s="4"/>
      <c r="I31" s="4"/>
      <c r="J31" s="4"/>
      <c r="K31" s="4"/>
      <c r="L31" s="4"/>
    </row>
    <row r="32" spans="4:12" ht="12.75">
      <c r="D32" s="4"/>
      <c r="E32" s="4"/>
      <c r="F32" s="4"/>
      <c r="G32" s="7"/>
      <c r="H32" s="4"/>
      <c r="I32" s="4"/>
      <c r="J32" s="4"/>
      <c r="K32" s="4"/>
      <c r="L32" s="4"/>
    </row>
    <row r="33" spans="3:12" ht="12.75" customHeight="1">
      <c r="C33" s="9" t="s">
        <v>18</v>
      </c>
      <c r="D33" s="9"/>
      <c r="E33" s="9"/>
      <c r="F33" s="9"/>
      <c r="G33" s="9"/>
      <c r="H33" s="9" t="s">
        <v>19</v>
      </c>
      <c r="I33" s="9"/>
      <c r="J33" s="9"/>
      <c r="K33" s="9"/>
      <c r="L33" s="9"/>
    </row>
    <row r="34" spans="3:12" ht="12.75" customHeight="1">
      <c r="C34" s="4"/>
      <c r="D34" s="9" t="s">
        <v>20</v>
      </c>
      <c r="E34" s="9"/>
      <c r="F34" s="9"/>
      <c r="G34" s="4"/>
      <c r="H34" s="4"/>
      <c r="I34" s="9" t="s">
        <v>20</v>
      </c>
      <c r="J34" s="9"/>
      <c r="K34" s="9"/>
      <c r="L34" s="4"/>
    </row>
    <row r="35" spans="1:12" ht="48.75" customHeight="1">
      <c r="A35" s="2" t="s">
        <v>33</v>
      </c>
      <c r="B35" s="2"/>
      <c r="C35" s="4" t="s">
        <v>34</v>
      </c>
      <c r="D35" s="4">
        <v>1</v>
      </c>
      <c r="E35" s="4">
        <v>2</v>
      </c>
      <c r="F35" s="4" t="s">
        <v>24</v>
      </c>
      <c r="G35" s="7" t="s">
        <v>25</v>
      </c>
      <c r="H35" s="4" t="s">
        <v>34</v>
      </c>
      <c r="I35" s="4">
        <v>1</v>
      </c>
      <c r="J35" s="4">
        <v>2</v>
      </c>
      <c r="K35" s="4" t="s">
        <v>24</v>
      </c>
      <c r="L35" s="7" t="s">
        <v>25</v>
      </c>
    </row>
    <row r="36" spans="1:17" ht="12.75" customHeight="1">
      <c r="A36" s="2" t="s">
        <v>35</v>
      </c>
      <c r="B36" s="2"/>
      <c r="C36" s="4">
        <f>SUM(C37:C40)</f>
        <v>61561</v>
      </c>
      <c r="D36" s="7">
        <v>0.682</v>
      </c>
      <c r="E36" s="7">
        <v>0.076</v>
      </c>
      <c r="F36" s="7">
        <v>0.068</v>
      </c>
      <c r="G36" s="7">
        <f>(E36+F36)/SUM(D36:F36)</f>
        <v>0.17433414043583537</v>
      </c>
      <c r="H36" s="4">
        <f>SUM(H37:H40)</f>
        <v>61147</v>
      </c>
      <c r="I36" s="7">
        <v>0.627</v>
      </c>
      <c r="J36" s="7">
        <v>0.08</v>
      </c>
      <c r="K36" s="7">
        <v>0.10400000000000001</v>
      </c>
      <c r="L36" s="7">
        <f>(J36+K36)/SUM(I36:K36)</f>
        <v>0.22688039457459927</v>
      </c>
      <c r="O36" s="8"/>
      <c r="P36" s="8"/>
      <c r="Q36" s="8"/>
    </row>
    <row r="37" spans="1:17" ht="12.75" customHeight="1">
      <c r="A37" s="2" t="s">
        <v>36</v>
      </c>
      <c r="B37" s="2"/>
      <c r="C37" s="4">
        <v>28327</v>
      </c>
      <c r="D37" s="7">
        <v>0.934</v>
      </c>
      <c r="E37" s="7">
        <v>0.018000000000000002</v>
      </c>
      <c r="F37" s="7">
        <v>0.02</v>
      </c>
      <c r="G37" s="7">
        <f>(E37+F37)/SUM(D37:F37)</f>
        <v>0.03909465020576132</v>
      </c>
      <c r="H37" s="4">
        <v>25808</v>
      </c>
      <c r="I37" s="7">
        <v>0.916</v>
      </c>
      <c r="J37" s="7">
        <v>0.02</v>
      </c>
      <c r="K37" s="7">
        <v>0.025</v>
      </c>
      <c r="L37" s="7">
        <f>(J37+K37)/SUM(I37:K37)</f>
        <v>0.04682622268470343</v>
      </c>
      <c r="O37" s="8"/>
      <c r="P37" s="8"/>
      <c r="Q37" s="8"/>
    </row>
    <row r="38" spans="1:17" ht="12.75" customHeight="1">
      <c r="A38" s="2" t="s">
        <v>37</v>
      </c>
      <c r="B38" s="2"/>
      <c r="C38" s="4">
        <v>5570</v>
      </c>
      <c r="D38" s="7">
        <v>0.801</v>
      </c>
      <c r="E38" s="7">
        <v>0.08700000000000001</v>
      </c>
      <c r="F38" s="7">
        <v>0.065</v>
      </c>
      <c r="G38" s="7">
        <f>(E38+F38)/SUM(D38:F38)</f>
        <v>0.15949632738719832</v>
      </c>
      <c r="H38" s="4">
        <v>5653</v>
      </c>
      <c r="I38" s="7">
        <v>0.799</v>
      </c>
      <c r="J38" s="7">
        <v>0.048</v>
      </c>
      <c r="K38" s="7">
        <v>0.108</v>
      </c>
      <c r="L38" s="7">
        <f>(J38+K38)/SUM(I38:K38)</f>
        <v>0.16335078534031414</v>
      </c>
      <c r="O38" s="8"/>
      <c r="P38" s="8"/>
      <c r="Q38" s="8"/>
    </row>
    <row r="39" spans="1:17" ht="12.75" customHeight="1">
      <c r="A39" s="2" t="s">
        <v>38</v>
      </c>
      <c r="B39" s="2"/>
      <c r="C39" s="4">
        <v>21568</v>
      </c>
      <c r="D39" s="7">
        <v>0.379</v>
      </c>
      <c r="E39" s="7">
        <v>0.125</v>
      </c>
      <c r="F39" s="7">
        <v>0.115</v>
      </c>
      <c r="G39" s="7">
        <f>(E39+F39)/SUM(D39:F39)</f>
        <v>0.3877221324717286</v>
      </c>
      <c r="H39" s="4">
        <v>25412</v>
      </c>
      <c r="I39" s="7">
        <v>0.316</v>
      </c>
      <c r="J39" s="7">
        <v>0.135</v>
      </c>
      <c r="K39" s="7">
        <v>0.17</v>
      </c>
      <c r="L39" s="7">
        <f>(J39+K39)/SUM(I39:K39)</f>
        <v>0.4911433172302738</v>
      </c>
      <c r="O39" s="8"/>
      <c r="P39" s="8"/>
      <c r="Q39" s="8"/>
    </row>
    <row r="40" spans="1:17" ht="12.75" customHeight="1">
      <c r="A40" s="2" t="s">
        <v>39</v>
      </c>
      <c r="B40" s="2"/>
      <c r="C40" s="4">
        <v>6096</v>
      </c>
      <c r="D40" s="7">
        <v>0.47500000000000003</v>
      </c>
      <c r="E40" s="7">
        <v>0.166</v>
      </c>
      <c r="F40" s="7">
        <v>0.127</v>
      </c>
      <c r="G40" s="7">
        <f>(E40+F40)/SUM(D40:F40)</f>
        <v>0.3815104166666667</v>
      </c>
      <c r="H40" s="4">
        <v>4274</v>
      </c>
      <c r="I40" s="7">
        <v>0.501</v>
      </c>
      <c r="J40" s="7">
        <v>0.159</v>
      </c>
      <c r="K40" s="7">
        <v>0.177</v>
      </c>
      <c r="L40" s="7">
        <f>(J40+K40)/SUM(I40:K40)</f>
        <v>0.40143369175627236</v>
      </c>
      <c r="O40" s="8"/>
      <c r="P40" s="8"/>
      <c r="Q40" s="8"/>
    </row>
    <row r="41" spans="1:12" ht="12.75">
      <c r="A41" s="1" t="s">
        <v>40</v>
      </c>
      <c r="C41" s="4"/>
      <c r="D41" s="4"/>
      <c r="E41" s="4"/>
      <c r="F41" s="7"/>
      <c r="G41" s="7">
        <f>SUMPRODUCT(C39:C40,G39:G40)/SUM(C39:C40)</f>
        <v>0.386353327543025</v>
      </c>
      <c r="H41" s="4"/>
      <c r="I41" s="4"/>
      <c r="J41" s="4"/>
      <c r="K41" s="4"/>
      <c r="L41" s="7">
        <f>SUMPRODUCT(H39:H40,L39:L40)/SUM(H39:H40)</f>
        <v>0.47822750037128703</v>
      </c>
    </row>
    <row r="42" spans="4:12" ht="12.75">
      <c r="D42" s="4"/>
      <c r="E42" s="4"/>
      <c r="F42" s="4"/>
      <c r="G42" s="7"/>
      <c r="H42" s="4"/>
      <c r="I42" s="4"/>
      <c r="J42" s="4"/>
      <c r="K42" s="4"/>
      <c r="L42" s="4"/>
    </row>
    <row r="43" spans="4:12" ht="12.75">
      <c r="D43" s="4"/>
      <c r="E43" s="4"/>
      <c r="F43" s="4"/>
      <c r="G43" s="7"/>
      <c r="H43" s="4"/>
      <c r="I43" s="4"/>
      <c r="J43" s="4"/>
      <c r="K43" s="4"/>
      <c r="L43" s="4"/>
    </row>
    <row r="45" ht="12.75">
      <c r="A45" s="1" t="s">
        <v>41</v>
      </c>
    </row>
    <row r="46" spans="1:12" ht="36.75" customHeight="1">
      <c r="A46" s="2" t="s">
        <v>42</v>
      </c>
      <c r="B46" s="2"/>
      <c r="C46" s="2"/>
      <c r="D46" s="2"/>
      <c r="E46" s="2"/>
      <c r="F46" s="2"/>
      <c r="G46" s="2"/>
      <c r="H46" s="2"/>
      <c r="I46" s="2"/>
      <c r="J46" s="2"/>
      <c r="K46" s="2"/>
      <c r="L46" s="2"/>
    </row>
    <row r="47" spans="2:6" ht="12.75" customHeight="1">
      <c r="B47" s="2" t="s">
        <v>43</v>
      </c>
      <c r="C47" s="2"/>
      <c r="D47" s="2"/>
      <c r="E47" s="2"/>
      <c r="F47" s="2"/>
    </row>
    <row r="48" spans="1:12" ht="36.75" customHeight="1">
      <c r="A48" s="2" t="s">
        <v>44</v>
      </c>
      <c r="B48" s="2"/>
      <c r="C48" s="2"/>
      <c r="D48" s="2"/>
      <c r="E48" s="2"/>
      <c r="F48" s="2"/>
      <c r="G48" s="2"/>
      <c r="H48" s="2"/>
      <c r="I48" s="2"/>
      <c r="J48" s="2"/>
      <c r="K48" s="2"/>
      <c r="L48" s="2"/>
    </row>
    <row r="49" spans="2:7" ht="12.75" customHeight="1">
      <c r="B49" s="2" t="s">
        <v>45</v>
      </c>
      <c r="C49" s="2"/>
      <c r="D49" s="2"/>
      <c r="E49" s="2"/>
      <c r="F49" s="2"/>
      <c r="G49" s="2"/>
    </row>
    <row r="51" ht="12.75">
      <c r="A51" s="11"/>
    </row>
    <row r="52" spans="1:6" ht="12.75">
      <c r="A52" s="11"/>
      <c r="B52" s="11"/>
      <c r="C52" s="11"/>
      <c r="D52" s="11"/>
      <c r="E52" s="11"/>
      <c r="F52" s="11"/>
    </row>
    <row r="53" ht="12.75">
      <c r="A53" s="1" t="s">
        <v>46</v>
      </c>
    </row>
    <row r="54" ht="12.75">
      <c r="A54" s="11"/>
    </row>
    <row r="55" spans="1:6" ht="36.75">
      <c r="A55" s="11" t="s">
        <v>47</v>
      </c>
      <c r="B55" s="11" t="s">
        <v>48</v>
      </c>
      <c r="C55" s="11" t="s">
        <v>49</v>
      </c>
      <c r="D55" s="11" t="s">
        <v>50</v>
      </c>
      <c r="E55" s="11" t="s">
        <v>51</v>
      </c>
      <c r="F55" s="11" t="s">
        <v>52</v>
      </c>
    </row>
    <row r="56" spans="1:6" ht="12.75">
      <c r="A56" s="11" t="s">
        <v>53</v>
      </c>
      <c r="B56" s="11">
        <v>4265555</v>
      </c>
      <c r="C56" s="11">
        <v>3310308</v>
      </c>
      <c r="D56" s="11">
        <v>666481</v>
      </c>
      <c r="E56" s="11">
        <v>47721</v>
      </c>
      <c r="F56" s="11">
        <v>241045</v>
      </c>
    </row>
    <row r="57" spans="1:6" ht="12.75">
      <c r="A57" s="11" t="s">
        <v>54</v>
      </c>
      <c r="B57" s="11">
        <v>6396</v>
      </c>
      <c r="C57" s="11">
        <v>3603</v>
      </c>
      <c r="D57" s="11">
        <v>2596</v>
      </c>
      <c r="E57" s="11">
        <v>124</v>
      </c>
      <c r="F57" s="11">
        <v>73</v>
      </c>
    </row>
    <row r="58" spans="1:6" ht="12.75">
      <c r="A58" s="11" t="s">
        <v>55</v>
      </c>
      <c r="B58" s="11">
        <v>18403</v>
      </c>
      <c r="C58" s="11">
        <v>11774</v>
      </c>
      <c r="D58" s="11">
        <v>5995</v>
      </c>
      <c r="E58" s="11">
        <v>349</v>
      </c>
      <c r="F58" s="11">
        <v>285</v>
      </c>
    </row>
    <row r="59" spans="1:6" ht="12.75">
      <c r="A59" s="11" t="s">
        <v>56</v>
      </c>
      <c r="B59" s="11">
        <v>43108</v>
      </c>
      <c r="C59" s="11">
        <v>29124</v>
      </c>
      <c r="D59" s="11">
        <v>12361</v>
      </c>
      <c r="E59" s="11">
        <v>852</v>
      </c>
      <c r="F59" s="11">
        <v>771</v>
      </c>
    </row>
    <row r="60" spans="1:6" ht="12.75">
      <c r="A60" s="11" t="s">
        <v>57</v>
      </c>
      <c r="B60" s="11">
        <v>77432</v>
      </c>
      <c r="C60" s="11">
        <v>53909</v>
      </c>
      <c r="D60" s="11">
        <v>20522</v>
      </c>
      <c r="E60" s="11">
        <v>1619</v>
      </c>
      <c r="F60" s="11">
        <v>1382</v>
      </c>
    </row>
    <row r="61" spans="1:6" ht="12.75">
      <c r="A61" s="11" t="s">
        <v>58</v>
      </c>
      <c r="B61" s="11">
        <v>123494</v>
      </c>
      <c r="C61" s="11">
        <v>87806</v>
      </c>
      <c r="D61" s="11">
        <v>31213</v>
      </c>
      <c r="E61" s="11">
        <v>2351</v>
      </c>
      <c r="F61" s="11">
        <v>2124</v>
      </c>
    </row>
    <row r="62" spans="1:6" ht="12.75">
      <c r="A62" s="11" t="s">
        <v>59</v>
      </c>
      <c r="B62" s="11">
        <v>172999</v>
      </c>
      <c r="C62" s="11">
        <v>125731</v>
      </c>
      <c r="D62" s="11">
        <v>40928</v>
      </c>
      <c r="E62" s="11">
        <v>3090</v>
      </c>
      <c r="F62" s="11">
        <v>3250</v>
      </c>
    </row>
    <row r="63" spans="1:6" ht="12.75">
      <c r="A63" s="11" t="s">
        <v>28</v>
      </c>
      <c r="B63" s="11">
        <v>1080437</v>
      </c>
      <c r="C63" s="11">
        <v>818253</v>
      </c>
      <c r="D63" s="11">
        <v>213877</v>
      </c>
      <c r="E63" s="11">
        <v>16447</v>
      </c>
      <c r="F63" s="11">
        <v>31860</v>
      </c>
    </row>
    <row r="64" spans="1:6" ht="12.75">
      <c r="A64" s="11" t="s">
        <v>29</v>
      </c>
      <c r="B64" s="11">
        <v>1181899</v>
      </c>
      <c r="C64" s="11">
        <v>935928</v>
      </c>
      <c r="D64" s="11">
        <v>166860</v>
      </c>
      <c r="E64" s="11">
        <v>12198</v>
      </c>
      <c r="F64" s="11">
        <v>66913</v>
      </c>
    </row>
    <row r="65" spans="1:6" ht="12.75">
      <c r="A65" s="11" t="s">
        <v>30</v>
      </c>
      <c r="B65" s="11">
        <v>950258</v>
      </c>
      <c r="C65" s="11">
        <v>756471</v>
      </c>
      <c r="D65" s="11">
        <v>104122</v>
      </c>
      <c r="E65" s="11">
        <v>6780</v>
      </c>
      <c r="F65" s="11">
        <v>82885</v>
      </c>
    </row>
    <row r="66" spans="1:6" ht="12.75">
      <c r="A66" s="11" t="s">
        <v>31</v>
      </c>
      <c r="B66" s="11">
        <v>498616</v>
      </c>
      <c r="C66" s="11">
        <v>399117</v>
      </c>
      <c r="D66" s="11">
        <v>53962</v>
      </c>
      <c r="E66" s="11">
        <v>3143</v>
      </c>
      <c r="F66" s="11">
        <v>42394</v>
      </c>
    </row>
    <row r="67" spans="1:6" ht="12.75">
      <c r="A67" s="11" t="s">
        <v>32</v>
      </c>
      <c r="B67" s="11">
        <v>105539</v>
      </c>
      <c r="C67" s="11">
        <v>83022</v>
      </c>
      <c r="D67" s="11">
        <v>13242</v>
      </c>
      <c r="E67" s="11">
        <v>726</v>
      </c>
      <c r="F67" s="11">
        <v>8549</v>
      </c>
    </row>
    <row r="68" spans="1:6" ht="12.75">
      <c r="A68" s="11" t="s">
        <v>60</v>
      </c>
      <c r="B68" s="11">
        <v>6480</v>
      </c>
      <c r="C68" s="11">
        <v>5185</v>
      </c>
      <c r="D68" s="11">
        <v>745</v>
      </c>
      <c r="E68" s="11">
        <v>41</v>
      </c>
      <c r="F68" s="11">
        <v>509</v>
      </c>
    </row>
    <row r="69" spans="1:6" ht="12.75">
      <c r="A69" s="11" t="s">
        <v>61</v>
      </c>
      <c r="B69" s="11">
        <v>494</v>
      </c>
      <c r="C69" s="11">
        <v>385</v>
      </c>
      <c r="D69" s="11">
        <v>58</v>
      </c>
      <c r="E69" s="11">
        <v>1</v>
      </c>
      <c r="F69" s="11">
        <v>50</v>
      </c>
    </row>
    <row r="71" spans="1:3" ht="12.75" customHeight="1">
      <c r="A71" s="2" t="s">
        <v>62</v>
      </c>
      <c r="B71" s="2"/>
      <c r="C71" s="2"/>
    </row>
  </sheetData>
  <mergeCells count="25">
    <mergeCell ref="A1:E1"/>
    <mergeCell ref="A2:E2"/>
    <mergeCell ref="A3:E3"/>
    <mergeCell ref="A4:D4"/>
    <mergeCell ref="A5:D5"/>
    <mergeCell ref="E14:H14"/>
    <mergeCell ref="D18:G18"/>
    <mergeCell ref="I18:L18"/>
    <mergeCell ref="D19:F19"/>
    <mergeCell ref="I19:K19"/>
    <mergeCell ref="C33:G33"/>
    <mergeCell ref="H33:L33"/>
    <mergeCell ref="D34:F34"/>
    <mergeCell ref="I34:K34"/>
    <mergeCell ref="A35:B35"/>
    <mergeCell ref="A36:B36"/>
    <mergeCell ref="A37:B37"/>
    <mergeCell ref="A38:B38"/>
    <mergeCell ref="A39:B39"/>
    <mergeCell ref="A40:B40"/>
    <mergeCell ref="A46:L46"/>
    <mergeCell ref="B47:F47"/>
    <mergeCell ref="A48:L48"/>
    <mergeCell ref="B49:G49"/>
    <mergeCell ref="A71:C71"/>
  </mergeCell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Galbi</dc:creator>
  <cp:keywords/>
  <dc:description/>
  <cp:lastModifiedBy>Douglas Galbi</cp:lastModifiedBy>
  <dcterms:created xsi:type="dcterms:W3CDTF">2009-12-04T04:09:10Z</dcterms:created>
  <dcterms:modified xsi:type="dcterms:W3CDTF">2009-12-14T04:17:13Z</dcterms:modified>
  <cp:category/>
  <cp:version/>
  <cp:contentType/>
  <cp:contentStatus/>
  <cp:revision>5</cp:revision>
</cp:coreProperties>
</file>